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690458\Desktop\106\Mlezivová Iveta (čj. 336639)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4" i="1" l="1"/>
  <c r="H30" i="1" l="1"/>
  <c r="G30" i="1"/>
  <c r="F30" i="1"/>
  <c r="G64" i="1"/>
  <c r="H63" i="1"/>
  <c r="C64" i="1"/>
  <c r="G51" i="1"/>
  <c r="F51" i="1"/>
  <c r="E68" i="1" l="1"/>
  <c r="D63" i="1"/>
  <c r="C63" i="1"/>
  <c r="E62" i="1"/>
  <c r="E61" i="1"/>
  <c r="F61" i="1" l="1"/>
  <c r="F62" i="1"/>
  <c r="F68" i="1"/>
  <c r="G68" i="1"/>
  <c r="G62" i="1"/>
  <c r="G61" i="1"/>
  <c r="E24" i="1"/>
  <c r="E53" i="1" l="1"/>
  <c r="F53" i="1" l="1"/>
  <c r="G53" i="1"/>
  <c r="E51" i="1" l="1"/>
  <c r="E48" i="1"/>
  <c r="E35" i="1"/>
  <c r="E34" i="1"/>
  <c r="E23" i="1"/>
  <c r="E21" i="1"/>
  <c r="E22" i="1"/>
  <c r="F22" i="1" l="1"/>
  <c r="G35" i="1"/>
  <c r="G21" i="1"/>
  <c r="G48" i="1"/>
  <c r="G23" i="1"/>
  <c r="F34" i="1"/>
  <c r="F48" i="1"/>
  <c r="G34" i="1"/>
  <c r="F23" i="1"/>
  <c r="F35" i="1"/>
  <c r="F21" i="1"/>
  <c r="G22" i="1"/>
  <c r="D30" i="1" l="1"/>
  <c r="C30" i="1"/>
  <c r="D17" i="1"/>
  <c r="C17" i="1"/>
  <c r="E9" i="1"/>
  <c r="E19" i="1"/>
  <c r="E20" i="1"/>
  <c r="E25" i="1"/>
  <c r="E27" i="1"/>
  <c r="E26" i="1"/>
  <c r="E28" i="1"/>
  <c r="G24" i="1"/>
  <c r="E29" i="1"/>
  <c r="E32" i="1"/>
  <c r="E33" i="1"/>
  <c r="E37" i="1"/>
  <c r="E39" i="1"/>
  <c r="E38" i="1"/>
  <c r="E40" i="1"/>
  <c r="E36" i="1"/>
  <c r="E41" i="1"/>
  <c r="E56" i="1"/>
  <c r="E57" i="1"/>
  <c r="E58" i="1"/>
  <c r="E59" i="1"/>
  <c r="E60" i="1"/>
  <c r="E44" i="1"/>
  <c r="E45" i="1"/>
  <c r="E49" i="1"/>
  <c r="E50" i="1"/>
  <c r="E52" i="1"/>
  <c r="E46" i="1"/>
  <c r="E47" i="1"/>
  <c r="E12" i="1"/>
  <c r="E14" i="1"/>
  <c r="G8" i="1"/>
  <c r="E13" i="1"/>
  <c r="E15" i="1"/>
  <c r="E16" i="1"/>
  <c r="E11" i="1"/>
  <c r="G6" i="1"/>
  <c r="G7" i="1"/>
  <c r="G10" i="1"/>
  <c r="F6" i="1"/>
  <c r="F7" i="1"/>
  <c r="F10" i="1"/>
  <c r="F12" i="1" l="1"/>
  <c r="G28" i="1"/>
  <c r="F13" i="1"/>
  <c r="G60" i="1"/>
  <c r="F11" i="1"/>
  <c r="G16" i="1"/>
  <c r="F14" i="1"/>
  <c r="G45" i="1"/>
  <c r="G58" i="1"/>
  <c r="G36" i="1"/>
  <c r="G37" i="1"/>
  <c r="G25" i="1"/>
  <c r="G50" i="1"/>
  <c r="G33" i="1"/>
  <c r="F38" i="1"/>
  <c r="G32" i="1"/>
  <c r="G26" i="1"/>
  <c r="F19" i="1"/>
  <c r="F15" i="1"/>
  <c r="G44" i="1"/>
  <c r="G40" i="1"/>
  <c r="F20" i="1"/>
  <c r="F47" i="1"/>
  <c r="F46" i="1"/>
  <c r="G49" i="1"/>
  <c r="G59" i="1"/>
  <c r="G39" i="1"/>
  <c r="G29" i="1"/>
  <c r="G27" i="1"/>
  <c r="F9" i="1"/>
  <c r="D64" i="1"/>
  <c r="C67" i="1"/>
  <c r="D67" i="1"/>
  <c r="G56" i="1"/>
  <c r="E63" i="1"/>
  <c r="G57" i="1"/>
  <c r="G52" i="1"/>
  <c r="G41" i="1"/>
  <c r="F60" i="1"/>
  <c r="F50" i="1"/>
  <c r="G14" i="1"/>
  <c r="F26" i="1"/>
  <c r="G38" i="1"/>
  <c r="G19" i="1"/>
  <c r="G46" i="1"/>
  <c r="F45" i="1"/>
  <c r="F41" i="1"/>
  <c r="F28" i="1"/>
  <c r="G12" i="1"/>
  <c r="F58" i="1"/>
  <c r="G47" i="1"/>
  <c r="F29" i="1"/>
  <c r="G9" i="1"/>
  <c r="F27" i="1"/>
  <c r="F52" i="1"/>
  <c r="E30" i="1"/>
  <c r="G20" i="1"/>
  <c r="F16" i="1"/>
  <c r="E17" i="1"/>
  <c r="F24" i="1"/>
  <c r="G15" i="1"/>
  <c r="F44" i="1"/>
  <c r="F57" i="1"/>
  <c r="F49" i="1"/>
  <c r="F59" i="1"/>
  <c r="F39" i="1"/>
  <c r="F33" i="1"/>
  <c r="F40" i="1"/>
  <c r="F56" i="1"/>
  <c r="F36" i="1"/>
  <c r="F37" i="1"/>
  <c r="F32" i="1"/>
  <c r="F25" i="1"/>
  <c r="G13" i="1"/>
  <c r="G11" i="1"/>
  <c r="F8" i="1"/>
  <c r="G17" i="1" l="1"/>
  <c r="E64" i="1"/>
  <c r="G63" i="1"/>
  <c r="F63" i="1"/>
  <c r="D69" i="1"/>
  <c r="C69" i="1"/>
  <c r="E67" i="1"/>
  <c r="F17" i="1"/>
  <c r="E69" i="1" l="1"/>
  <c r="H67" i="1" s="1"/>
  <c r="F64" i="1"/>
  <c r="H6" i="1"/>
  <c r="H10" i="1"/>
  <c r="H7" i="1"/>
  <c r="H8" i="1"/>
  <c r="H62" i="1"/>
  <c r="H61" i="1"/>
  <c r="H24" i="1"/>
  <c r="H53" i="1"/>
  <c r="H35" i="1"/>
  <c r="H48" i="1"/>
  <c r="H34" i="1"/>
  <c r="H22" i="1"/>
  <c r="H21" i="1"/>
  <c r="H23" i="1"/>
  <c r="H51" i="1"/>
  <c r="H28" i="1"/>
  <c r="H60" i="1"/>
  <c r="H16" i="1"/>
  <c r="H38" i="1"/>
  <c r="H26" i="1"/>
  <c r="H15" i="1"/>
  <c r="H40" i="1"/>
  <c r="H47" i="1"/>
  <c r="H49" i="1"/>
  <c r="H39" i="1"/>
  <c r="H57" i="1"/>
  <c r="H19" i="1"/>
  <c r="H44" i="1"/>
  <c r="H59" i="1"/>
  <c r="H12" i="1"/>
  <c r="H45" i="1"/>
  <c r="H36" i="1"/>
  <c r="H25" i="1"/>
  <c r="H33" i="1"/>
  <c r="H27" i="1"/>
  <c r="H13" i="1"/>
  <c r="H14" i="1"/>
  <c r="H56" i="1"/>
  <c r="H20" i="1"/>
  <c r="H52" i="1"/>
  <c r="H58" i="1"/>
  <c r="H37" i="1"/>
  <c r="H50" i="1"/>
  <c r="H41" i="1"/>
  <c r="H29" i="1"/>
  <c r="H9" i="1"/>
  <c r="H11" i="1"/>
  <c r="H32" i="1"/>
  <c r="H46" i="1"/>
  <c r="H17" i="1"/>
  <c r="G67" i="1"/>
  <c r="F67" i="1"/>
  <c r="G69" i="1" l="1"/>
  <c r="H68" i="1"/>
  <c r="H69" i="1" s="1"/>
  <c r="F69" i="1"/>
</calcChain>
</file>

<file path=xl/sharedStrings.xml><?xml version="1.0" encoding="utf-8"?>
<sst xmlns="http://schemas.openxmlformats.org/spreadsheetml/2006/main" count="71" uniqueCount="51">
  <si>
    <t>Klíč pohlaví</t>
  </si>
  <si>
    <t>Celkem</t>
  </si>
  <si>
    <t>ředitel útvaru</t>
  </si>
  <si>
    <t>POLICEJNÍ PREZIDIUM</t>
  </si>
  <si>
    <t>PČR CELOREPUBLIKOVÉ ÚTVARY</t>
  </si>
  <si>
    <t>PČR KRAJSKÁ ŘEDITELSTVÍ</t>
  </si>
  <si>
    <t>náměstek ředitele služby, úřadu</t>
  </si>
  <si>
    <t>celkem PP</t>
  </si>
  <si>
    <t>policejní prezident</t>
  </si>
  <si>
    <t>náměstek policejního prezidenta</t>
  </si>
  <si>
    <t>ředitel služby, útvaru</t>
  </si>
  <si>
    <t>zástupce ředitele služby, útvaru</t>
  </si>
  <si>
    <t xml:space="preserve">vedoucí odboru </t>
  </si>
  <si>
    <t xml:space="preserve">zástupce vedoucího odboru </t>
  </si>
  <si>
    <t xml:space="preserve">vedoucí oddělení </t>
  </si>
  <si>
    <t xml:space="preserve">zástu ce vedoucího oddělení </t>
  </si>
  <si>
    <t>Celkem ÚCP</t>
  </si>
  <si>
    <t>náměstek ředitele útvaru</t>
  </si>
  <si>
    <t xml:space="preserve">ostatní vedoucí příslušníci </t>
  </si>
  <si>
    <t>vedoucí odboru</t>
  </si>
  <si>
    <t>vedoucí oddělení</t>
  </si>
  <si>
    <t xml:space="preserve">zástupce vedoucího oddělení </t>
  </si>
  <si>
    <t>vedoucí skupiny</t>
  </si>
  <si>
    <t>ředitel vzdělávacího zařízení</t>
  </si>
  <si>
    <t>náměstek ředitele vzdělávacího zařízení</t>
  </si>
  <si>
    <t>ředitel sekce</t>
  </si>
  <si>
    <t>ostatní vedoucí příslušníci</t>
  </si>
  <si>
    <t>náměstek ředitele KŘ</t>
  </si>
  <si>
    <t>ředitel KŘ</t>
  </si>
  <si>
    <t>ředitel Kanceláře ředitele KŘ</t>
  </si>
  <si>
    <t>vedoucí místního oddělení</t>
  </si>
  <si>
    <t>zástupce vedoucího místního oddělení</t>
  </si>
  <si>
    <t>* obvodní ředitelství</t>
  </si>
  <si>
    <t>ředitel</t>
  </si>
  <si>
    <t>zástupce ředitele</t>
  </si>
  <si>
    <t xml:space="preserve">vedoucí skupin </t>
  </si>
  <si>
    <t>zástupce vedoucího odboru</t>
  </si>
  <si>
    <t>*městská ředitelství</t>
  </si>
  <si>
    <t>Celkem KŘ</t>
  </si>
  <si>
    <t>PČR</t>
  </si>
  <si>
    <t>liniový příslušník</t>
  </si>
  <si>
    <t>VEDOUCÍ FUNKCE V PČR K 1.12.2017</t>
  </si>
  <si>
    <t>Celkem vedoucí pracovníci</t>
  </si>
  <si>
    <t>muži</t>
  </si>
  <si>
    <t>ženy</t>
  </si>
  <si>
    <t>celkem</t>
  </si>
  <si>
    <t>mužské</t>
  </si>
  <si>
    <t>ženské</t>
  </si>
  <si>
    <t>zástupce ředitele kanceláře ředitele KŘ</t>
  </si>
  <si>
    <t>vedoucí příslušník</t>
  </si>
  <si>
    <t>Vyjádření v procentech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</si>
</sst>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10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10" fontId="0" fillId="0" borderId="2" xfId="0" applyNumberFormat="1" applyBorder="1"/>
    <xf numFmtId="0" fontId="0" fillId="0" borderId="5" xfId="0" applyBorder="1"/>
    <xf numFmtId="10" fontId="0" fillId="0" borderId="5" xfId="0" applyNumberFormat="1" applyBorder="1"/>
    <xf numFmtId="0" fontId="0" fillId="0" borderId="4" xfId="0" applyBorder="1"/>
    <xf numFmtId="0" fontId="1" fillId="0" borderId="7" xfId="0" applyFont="1" applyBorder="1"/>
    <xf numFmtId="0" fontId="0" fillId="0" borderId="10" xfId="0" applyBorder="1"/>
    <xf numFmtId="0" fontId="0" fillId="0" borderId="11" xfId="0" applyBorder="1"/>
    <xf numFmtId="10" fontId="0" fillId="0" borderId="11" xfId="0" applyNumberFormat="1" applyBorder="1"/>
    <xf numFmtId="0" fontId="1" fillId="0" borderId="8" xfId="0" applyFont="1" applyBorder="1"/>
    <xf numFmtId="10" fontId="1" fillId="0" borderId="8" xfId="0" applyNumberFormat="1" applyFont="1" applyBorder="1"/>
    <xf numFmtId="0" fontId="0" fillId="0" borderId="19" xfId="0" applyBorder="1"/>
    <xf numFmtId="0" fontId="1" fillId="0" borderId="19" xfId="0" applyFont="1" applyBorder="1"/>
    <xf numFmtId="0" fontId="0" fillId="0" borderId="6" xfId="0" applyBorder="1"/>
    <xf numFmtId="0" fontId="0" fillId="0" borderId="3" xfId="0" applyBorder="1"/>
    <xf numFmtId="0" fontId="0" fillId="0" borderId="3" xfId="0" applyFill="1" applyBorder="1"/>
    <xf numFmtId="0" fontId="0" fillId="0" borderId="20" xfId="0" applyFill="1" applyBorder="1"/>
    <xf numFmtId="0" fontId="0" fillId="0" borderId="12" xfId="0" applyBorder="1"/>
    <xf numFmtId="0" fontId="0" fillId="0" borderId="18" xfId="0" applyBorder="1"/>
    <xf numFmtId="0" fontId="1" fillId="0" borderId="21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0" fontId="1" fillId="0" borderId="11" xfId="0" applyNumberFormat="1" applyFont="1" applyBorder="1" applyAlignment="1">
      <alignment horizontal="center"/>
    </xf>
    <xf numFmtId="0" fontId="0" fillId="0" borderId="0" xfId="0" applyBorder="1"/>
    <xf numFmtId="0" fontId="0" fillId="0" borderId="20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10" fontId="0" fillId="0" borderId="25" xfId="0" applyNumberFormat="1" applyBorder="1"/>
    <xf numFmtId="0" fontId="1" fillId="0" borderId="12" xfId="0" applyFont="1" applyBorder="1" applyAlignment="1">
      <alignment vertical="center"/>
    </xf>
    <xf numFmtId="10" fontId="0" fillId="0" borderId="26" xfId="0" applyNumberFormat="1" applyBorder="1" applyAlignment="1"/>
    <xf numFmtId="10" fontId="0" fillId="0" borderId="27" xfId="0" applyNumberFormat="1" applyBorder="1" applyAlignment="1"/>
    <xf numFmtId="10" fontId="0" fillId="0" borderId="13" xfId="0" applyNumberFormat="1" applyBorder="1" applyAlignment="1"/>
    <xf numFmtId="10" fontId="1" fillId="0" borderId="31" xfId="0" applyNumberFormat="1" applyFont="1" applyBorder="1" applyAlignment="1">
      <alignment horizontal="center"/>
    </xf>
    <xf numFmtId="10" fontId="0" fillId="0" borderId="32" xfId="0" applyNumberFormat="1" applyBorder="1"/>
    <xf numFmtId="10" fontId="0" fillId="0" borderId="33" xfId="0" applyNumberFormat="1" applyBorder="1"/>
    <xf numFmtId="10" fontId="0" fillId="0" borderId="31" xfId="0" applyNumberFormat="1" applyBorder="1"/>
    <xf numFmtId="10" fontId="1" fillId="0" borderId="26" xfId="0" applyNumberFormat="1" applyFont="1" applyBorder="1"/>
    <xf numFmtId="10" fontId="0" fillId="0" borderId="34" xfId="0" applyNumberFormat="1" applyBorder="1"/>
    <xf numFmtId="10" fontId="1" fillId="0" borderId="35" xfId="0" applyNumberFormat="1" applyFont="1" applyBorder="1" applyAlignment="1">
      <alignment horizontal="center"/>
    </xf>
    <xf numFmtId="10" fontId="0" fillId="0" borderId="30" xfId="0" applyNumberFormat="1" applyBorder="1" applyAlignment="1"/>
    <xf numFmtId="10" fontId="0" fillId="0" borderId="36" xfId="0" applyNumberFormat="1" applyBorder="1"/>
    <xf numFmtId="10" fontId="0" fillId="0" borderId="37" xfId="0" applyNumberFormat="1" applyBorder="1"/>
    <xf numFmtId="10" fontId="0" fillId="0" borderId="38" xfId="0" applyNumberFormat="1" applyBorder="1"/>
    <xf numFmtId="10" fontId="1" fillId="0" borderId="30" xfId="0" applyNumberFormat="1" applyFont="1" applyBorder="1"/>
    <xf numFmtId="10" fontId="0" fillId="0" borderId="39" xfId="0" applyNumberFormat="1" applyBorder="1"/>
    <xf numFmtId="10" fontId="0" fillId="0" borderId="21" xfId="0" applyNumberFormat="1" applyBorder="1" applyAlignment="1"/>
    <xf numFmtId="10" fontId="1" fillId="0" borderId="0" xfId="0" applyNumberFormat="1" applyFont="1"/>
    <xf numFmtId="10" fontId="1" fillId="0" borderId="7" xfId="0" applyNumberFormat="1" applyFont="1" applyBorder="1"/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0" fontId="0" fillId="0" borderId="2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13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10" fontId="1" fillId="0" borderId="14" xfId="0" applyNumberFormat="1" applyFont="1" applyBorder="1" applyAlignment="1">
      <alignment horizontal="center"/>
    </xf>
    <xf numFmtId="10" fontId="1" fillId="0" borderId="15" xfId="0" applyNumberFormat="1" applyFont="1" applyBorder="1" applyAlignment="1">
      <alignment horizontal="center"/>
    </xf>
    <xf numFmtId="10" fontId="1" fillId="0" borderId="16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9"/>
  <sheetViews>
    <sheetView tabSelected="1" topLeftCell="A10" workbookViewId="0">
      <selection activeCell="B5" sqref="B5"/>
    </sheetView>
  </sheetViews>
  <sheetFormatPr defaultRowHeight="15" x14ac:dyDescent="0.25"/>
  <cols>
    <col min="2" max="2" width="36.85546875" bestFit="1" customWidth="1"/>
    <col min="3" max="5" width="9.7109375" customWidth="1"/>
    <col min="6" max="8" width="9.7109375" style="1" customWidth="1"/>
  </cols>
  <sheetData>
    <row r="1" spans="2:8" x14ac:dyDescent="0.25">
      <c r="B1" s="56" t="s">
        <v>41</v>
      </c>
      <c r="C1" s="56"/>
      <c r="D1" s="56"/>
      <c r="E1" s="56"/>
      <c r="F1" s="56"/>
      <c r="G1" s="56"/>
    </row>
    <row r="2" spans="2:8" ht="4.5" customHeight="1" x14ac:dyDescent="0.25">
      <c r="B2" s="3"/>
      <c r="C2" s="3"/>
      <c r="D2" s="3"/>
      <c r="E2" s="3"/>
      <c r="F2" s="3"/>
      <c r="G2" s="3"/>
    </row>
    <row r="3" spans="2:8" x14ac:dyDescent="0.25">
      <c r="B3" s="57"/>
      <c r="C3" s="65" t="s">
        <v>0</v>
      </c>
      <c r="D3" s="66"/>
      <c r="E3" s="67"/>
      <c r="F3" s="68" t="s">
        <v>50</v>
      </c>
      <c r="G3" s="69"/>
      <c r="H3" s="70"/>
    </row>
    <row r="4" spans="2:8" x14ac:dyDescent="0.25">
      <c r="B4" s="58"/>
      <c r="C4" s="26" t="s">
        <v>46</v>
      </c>
      <c r="D4" s="27" t="s">
        <v>47</v>
      </c>
      <c r="E4" s="36" t="s">
        <v>45</v>
      </c>
      <c r="F4" s="28" t="s">
        <v>43</v>
      </c>
      <c r="G4" s="40" t="s">
        <v>44</v>
      </c>
      <c r="H4" s="46" t="s">
        <v>45</v>
      </c>
    </row>
    <row r="5" spans="2:8" x14ac:dyDescent="0.25">
      <c r="B5" s="24" t="s">
        <v>3</v>
      </c>
      <c r="C5" s="62"/>
      <c r="D5" s="63"/>
      <c r="E5" s="64"/>
      <c r="F5" s="37"/>
      <c r="G5" s="38"/>
      <c r="H5" s="47"/>
    </row>
    <row r="6" spans="2:8" x14ac:dyDescent="0.25">
      <c r="B6" s="23" t="s">
        <v>8</v>
      </c>
      <c r="C6" s="9">
        <v>1</v>
      </c>
      <c r="D6" s="7">
        <v>0</v>
      </c>
      <c r="E6" s="18">
        <v>1</v>
      </c>
      <c r="F6" s="8">
        <f t="shared" ref="F6:F17" si="0">C6/E6</f>
        <v>1</v>
      </c>
      <c r="G6" s="41">
        <f t="shared" ref="G6:G17" si="1">D6/E6</f>
        <v>0</v>
      </c>
      <c r="H6" s="48">
        <f t="shared" ref="H6:H17" si="2">E6/$E$64</f>
        <v>2.5793139025019347E-4</v>
      </c>
    </row>
    <row r="7" spans="2:8" x14ac:dyDescent="0.25">
      <c r="B7" s="16" t="s">
        <v>9</v>
      </c>
      <c r="C7" s="4">
        <v>3</v>
      </c>
      <c r="D7" s="5">
        <v>0</v>
      </c>
      <c r="E7" s="19">
        <v>3</v>
      </c>
      <c r="F7" s="6">
        <f t="shared" si="0"/>
        <v>1</v>
      </c>
      <c r="G7" s="42">
        <f t="shared" si="1"/>
        <v>0</v>
      </c>
      <c r="H7" s="49">
        <f t="shared" si="2"/>
        <v>7.737941707505803E-4</v>
      </c>
    </row>
    <row r="8" spans="2:8" x14ac:dyDescent="0.25">
      <c r="B8" s="16" t="s">
        <v>10</v>
      </c>
      <c r="C8" s="4">
        <v>6</v>
      </c>
      <c r="D8" s="5">
        <v>0</v>
      </c>
      <c r="E8" s="19">
        <v>6</v>
      </c>
      <c r="F8" s="6">
        <f t="shared" si="0"/>
        <v>1</v>
      </c>
      <c r="G8" s="42">
        <f t="shared" si="1"/>
        <v>0</v>
      </c>
      <c r="H8" s="49">
        <f t="shared" si="2"/>
        <v>1.5475883415011606E-3</v>
      </c>
    </row>
    <row r="9" spans="2:8" x14ac:dyDescent="0.25">
      <c r="B9" s="16" t="s">
        <v>6</v>
      </c>
      <c r="C9" s="4">
        <v>2</v>
      </c>
      <c r="D9" s="5">
        <v>0</v>
      </c>
      <c r="E9" s="19">
        <f>C9+D9</f>
        <v>2</v>
      </c>
      <c r="F9" s="6">
        <f t="shared" si="0"/>
        <v>1</v>
      </c>
      <c r="G9" s="42">
        <f t="shared" si="1"/>
        <v>0</v>
      </c>
      <c r="H9" s="49">
        <f t="shared" si="2"/>
        <v>5.1586278050038694E-4</v>
      </c>
    </row>
    <row r="10" spans="2:8" x14ac:dyDescent="0.25">
      <c r="B10" s="16" t="s">
        <v>11</v>
      </c>
      <c r="C10" s="4">
        <v>1</v>
      </c>
      <c r="D10" s="5">
        <v>0</v>
      </c>
      <c r="E10" s="19">
        <v>1</v>
      </c>
      <c r="F10" s="6">
        <f t="shared" si="0"/>
        <v>1</v>
      </c>
      <c r="G10" s="42">
        <f t="shared" si="1"/>
        <v>0</v>
      </c>
      <c r="H10" s="49">
        <f t="shared" si="2"/>
        <v>2.5793139025019347E-4</v>
      </c>
    </row>
    <row r="11" spans="2:8" x14ac:dyDescent="0.25">
      <c r="B11" s="16" t="s">
        <v>12</v>
      </c>
      <c r="C11" s="4">
        <v>10</v>
      </c>
      <c r="D11" s="5">
        <v>4</v>
      </c>
      <c r="E11" s="19">
        <f>C11+D11</f>
        <v>14</v>
      </c>
      <c r="F11" s="6">
        <f t="shared" si="0"/>
        <v>0.7142857142857143</v>
      </c>
      <c r="G11" s="42">
        <f t="shared" si="1"/>
        <v>0.2857142857142857</v>
      </c>
      <c r="H11" s="49">
        <f t="shared" si="2"/>
        <v>3.6110394635027084E-3</v>
      </c>
    </row>
    <row r="12" spans="2:8" x14ac:dyDescent="0.25">
      <c r="B12" s="16" t="s">
        <v>13</v>
      </c>
      <c r="C12" s="4">
        <v>2</v>
      </c>
      <c r="D12" s="5">
        <v>1</v>
      </c>
      <c r="E12" s="19">
        <f t="shared" ref="E12:E62" si="3">C12+D12</f>
        <v>3</v>
      </c>
      <c r="F12" s="6">
        <f t="shared" si="0"/>
        <v>0.66666666666666663</v>
      </c>
      <c r="G12" s="42">
        <f t="shared" si="1"/>
        <v>0.33333333333333331</v>
      </c>
      <c r="H12" s="49">
        <f t="shared" si="2"/>
        <v>7.737941707505803E-4</v>
      </c>
    </row>
    <row r="13" spans="2:8" x14ac:dyDescent="0.25">
      <c r="B13" s="16" t="s">
        <v>14</v>
      </c>
      <c r="C13" s="4">
        <v>20</v>
      </c>
      <c r="D13" s="5">
        <v>3</v>
      </c>
      <c r="E13" s="19">
        <f>C13+D13</f>
        <v>23</v>
      </c>
      <c r="F13" s="6">
        <f t="shared" si="0"/>
        <v>0.86956521739130432</v>
      </c>
      <c r="G13" s="42">
        <f t="shared" si="1"/>
        <v>0.13043478260869565</v>
      </c>
      <c r="H13" s="49">
        <f t="shared" si="2"/>
        <v>5.9324219757544497E-3</v>
      </c>
    </row>
    <row r="14" spans="2:8" x14ac:dyDescent="0.25">
      <c r="B14" s="16" t="s">
        <v>15</v>
      </c>
      <c r="C14" s="4">
        <v>3</v>
      </c>
      <c r="D14" s="5">
        <v>2</v>
      </c>
      <c r="E14" s="19">
        <f t="shared" si="3"/>
        <v>5</v>
      </c>
      <c r="F14" s="6">
        <f t="shared" si="0"/>
        <v>0.6</v>
      </c>
      <c r="G14" s="42">
        <f t="shared" si="1"/>
        <v>0.4</v>
      </c>
      <c r="H14" s="49">
        <f t="shared" si="2"/>
        <v>1.2896569512509672E-3</v>
      </c>
    </row>
    <row r="15" spans="2:8" x14ac:dyDescent="0.25">
      <c r="B15" s="16" t="s">
        <v>35</v>
      </c>
      <c r="C15" s="4">
        <v>2</v>
      </c>
      <c r="D15" s="5">
        <v>1</v>
      </c>
      <c r="E15" s="19">
        <f t="shared" si="3"/>
        <v>3</v>
      </c>
      <c r="F15" s="6">
        <f t="shared" si="0"/>
        <v>0.66666666666666663</v>
      </c>
      <c r="G15" s="42">
        <f t="shared" si="1"/>
        <v>0.33333333333333331</v>
      </c>
      <c r="H15" s="49">
        <f t="shared" si="2"/>
        <v>7.737941707505803E-4</v>
      </c>
    </row>
    <row r="16" spans="2:8" x14ac:dyDescent="0.25">
      <c r="B16" s="21" t="s">
        <v>18</v>
      </c>
      <c r="C16" s="11">
        <v>11</v>
      </c>
      <c r="D16" s="12">
        <v>2</v>
      </c>
      <c r="E16" s="22">
        <f t="shared" si="3"/>
        <v>13</v>
      </c>
      <c r="F16" s="13">
        <f t="shared" si="0"/>
        <v>0.84615384615384615</v>
      </c>
      <c r="G16" s="43">
        <f t="shared" si="1"/>
        <v>0.15384615384615385</v>
      </c>
      <c r="H16" s="50">
        <f t="shared" si="2"/>
        <v>3.3531080732525148E-3</v>
      </c>
    </row>
    <row r="17" spans="2:13" x14ac:dyDescent="0.25">
      <c r="B17" s="24" t="s">
        <v>7</v>
      </c>
      <c r="C17" s="10">
        <f>SUM(C6:C16)</f>
        <v>61</v>
      </c>
      <c r="D17" s="14">
        <f>SUM(D6:D16)</f>
        <v>13</v>
      </c>
      <c r="E17" s="25">
        <f>SUM(E6:E16)</f>
        <v>74</v>
      </c>
      <c r="F17" s="15">
        <f t="shared" si="0"/>
        <v>0.82432432432432434</v>
      </c>
      <c r="G17" s="44">
        <f t="shared" si="1"/>
        <v>0.17567567567567569</v>
      </c>
      <c r="H17" s="51">
        <f t="shared" si="2"/>
        <v>1.9086922878514316E-2</v>
      </c>
    </row>
    <row r="18" spans="2:13" x14ac:dyDescent="0.25">
      <c r="B18" s="24" t="s">
        <v>4</v>
      </c>
      <c r="C18" s="62"/>
      <c r="D18" s="63"/>
      <c r="E18" s="64"/>
      <c r="F18" s="53"/>
      <c r="G18" s="38"/>
      <c r="H18" s="39"/>
    </row>
    <row r="19" spans="2:13" x14ac:dyDescent="0.25">
      <c r="B19" s="23" t="s">
        <v>2</v>
      </c>
      <c r="C19" s="9">
        <v>12</v>
      </c>
      <c r="D19" s="7">
        <v>1</v>
      </c>
      <c r="E19" s="18">
        <f t="shared" si="3"/>
        <v>13</v>
      </c>
      <c r="F19" s="8">
        <f t="shared" ref="F19:F30" si="4">C19/E19</f>
        <v>0.92307692307692313</v>
      </c>
      <c r="G19" s="41">
        <f t="shared" ref="G19:G30" si="5">D19/E19</f>
        <v>7.6923076923076927E-2</v>
      </c>
      <c r="H19" s="48">
        <f t="shared" ref="H19:H30" si="6">E19/$E$64</f>
        <v>3.3531080732525148E-3</v>
      </c>
    </row>
    <row r="20" spans="2:13" x14ac:dyDescent="0.25">
      <c r="B20" s="16" t="s">
        <v>17</v>
      </c>
      <c r="C20" s="4">
        <v>18</v>
      </c>
      <c r="D20" s="5">
        <v>0</v>
      </c>
      <c r="E20" s="19">
        <f t="shared" si="3"/>
        <v>18</v>
      </c>
      <c r="F20" s="6">
        <f t="shared" si="4"/>
        <v>1</v>
      </c>
      <c r="G20" s="42">
        <f t="shared" si="5"/>
        <v>0</v>
      </c>
      <c r="H20" s="49">
        <f t="shared" si="6"/>
        <v>4.6427650245034818E-3</v>
      </c>
      <c r="L20" s="29"/>
    </row>
    <row r="21" spans="2:13" x14ac:dyDescent="0.25">
      <c r="B21" s="16" t="s">
        <v>23</v>
      </c>
      <c r="C21" s="4">
        <v>3</v>
      </c>
      <c r="D21" s="5">
        <v>0</v>
      </c>
      <c r="E21" s="19">
        <f t="shared" si="3"/>
        <v>3</v>
      </c>
      <c r="F21" s="6">
        <f t="shared" si="4"/>
        <v>1</v>
      </c>
      <c r="G21" s="42">
        <f t="shared" si="5"/>
        <v>0</v>
      </c>
      <c r="H21" s="49">
        <f t="shared" si="6"/>
        <v>7.737941707505803E-4</v>
      </c>
      <c r="L21" s="29"/>
    </row>
    <row r="22" spans="2:13" x14ac:dyDescent="0.25">
      <c r="B22" s="16" t="s">
        <v>24</v>
      </c>
      <c r="C22" s="4">
        <v>1</v>
      </c>
      <c r="D22" s="5">
        <v>0</v>
      </c>
      <c r="E22" s="19">
        <f t="shared" si="3"/>
        <v>1</v>
      </c>
      <c r="F22" s="6">
        <f t="shared" si="4"/>
        <v>1</v>
      </c>
      <c r="G22" s="42">
        <f t="shared" si="5"/>
        <v>0</v>
      </c>
      <c r="H22" s="49">
        <f t="shared" si="6"/>
        <v>2.5793139025019347E-4</v>
      </c>
      <c r="K22" s="29"/>
      <c r="L22" s="29"/>
      <c r="M22" s="29"/>
    </row>
    <row r="23" spans="2:13" x14ac:dyDescent="0.25">
      <c r="B23" s="16" t="s">
        <v>25</v>
      </c>
      <c r="C23" s="4">
        <v>5</v>
      </c>
      <c r="D23" s="5">
        <v>0</v>
      </c>
      <c r="E23" s="19">
        <f t="shared" si="3"/>
        <v>5</v>
      </c>
      <c r="F23" s="6">
        <f t="shared" si="4"/>
        <v>1</v>
      </c>
      <c r="G23" s="42">
        <f t="shared" si="5"/>
        <v>0</v>
      </c>
      <c r="H23" s="49">
        <f t="shared" si="6"/>
        <v>1.2896569512509672E-3</v>
      </c>
      <c r="L23" s="29"/>
    </row>
    <row r="24" spans="2:13" x14ac:dyDescent="0.25">
      <c r="B24" s="16" t="s">
        <v>19</v>
      </c>
      <c r="C24" s="4">
        <v>66</v>
      </c>
      <c r="D24" s="5">
        <v>7</v>
      </c>
      <c r="E24" s="19">
        <f t="shared" si="3"/>
        <v>73</v>
      </c>
      <c r="F24" s="6">
        <f t="shared" si="4"/>
        <v>0.90410958904109584</v>
      </c>
      <c r="G24" s="42">
        <f t="shared" si="5"/>
        <v>9.5890410958904104E-2</v>
      </c>
      <c r="H24" s="49">
        <f t="shared" si="6"/>
        <v>1.8828991488264123E-2</v>
      </c>
      <c r="L24" s="29"/>
    </row>
    <row r="25" spans="2:13" x14ac:dyDescent="0.25">
      <c r="B25" s="16" t="s">
        <v>13</v>
      </c>
      <c r="C25" s="4">
        <v>25</v>
      </c>
      <c r="D25" s="5">
        <v>2</v>
      </c>
      <c r="E25" s="19">
        <f t="shared" si="3"/>
        <v>27</v>
      </c>
      <c r="F25" s="6">
        <f t="shared" si="4"/>
        <v>0.92592592592592593</v>
      </c>
      <c r="G25" s="42">
        <f t="shared" si="5"/>
        <v>7.407407407407407E-2</v>
      </c>
      <c r="H25" s="49">
        <f t="shared" si="6"/>
        <v>6.9641475367552231E-3</v>
      </c>
      <c r="L25" s="29"/>
    </row>
    <row r="26" spans="2:13" x14ac:dyDescent="0.25">
      <c r="B26" s="16" t="s">
        <v>20</v>
      </c>
      <c r="C26" s="4">
        <v>159</v>
      </c>
      <c r="D26" s="5">
        <v>15</v>
      </c>
      <c r="E26" s="19">
        <f>C26+D26</f>
        <v>174</v>
      </c>
      <c r="F26" s="6">
        <f t="shared" si="4"/>
        <v>0.91379310344827591</v>
      </c>
      <c r="G26" s="42">
        <f t="shared" si="5"/>
        <v>8.6206896551724144E-2</v>
      </c>
      <c r="H26" s="49">
        <f t="shared" si="6"/>
        <v>4.4880061903533663E-2</v>
      </c>
    </row>
    <row r="27" spans="2:13" x14ac:dyDescent="0.25">
      <c r="B27" s="16" t="s">
        <v>21</v>
      </c>
      <c r="C27" s="4">
        <v>17</v>
      </c>
      <c r="D27" s="5">
        <v>4</v>
      </c>
      <c r="E27" s="19">
        <f t="shared" si="3"/>
        <v>21</v>
      </c>
      <c r="F27" s="6">
        <f t="shared" si="4"/>
        <v>0.80952380952380953</v>
      </c>
      <c r="G27" s="42">
        <f t="shared" si="5"/>
        <v>0.19047619047619047</v>
      </c>
      <c r="H27" s="49">
        <f t="shared" si="6"/>
        <v>5.4165591952540625E-3</v>
      </c>
    </row>
    <row r="28" spans="2:13" x14ac:dyDescent="0.25">
      <c r="B28" s="16" t="s">
        <v>22</v>
      </c>
      <c r="C28" s="4">
        <v>57</v>
      </c>
      <c r="D28" s="5">
        <v>7</v>
      </c>
      <c r="E28" s="19">
        <f t="shared" si="3"/>
        <v>64</v>
      </c>
      <c r="F28" s="6">
        <f t="shared" si="4"/>
        <v>0.890625</v>
      </c>
      <c r="G28" s="42">
        <f t="shared" si="5"/>
        <v>0.109375</v>
      </c>
      <c r="H28" s="49">
        <f t="shared" si="6"/>
        <v>1.6507608976012382E-2</v>
      </c>
    </row>
    <row r="29" spans="2:13" x14ac:dyDescent="0.25">
      <c r="B29" s="21" t="s">
        <v>26</v>
      </c>
      <c r="C29" s="11">
        <v>88</v>
      </c>
      <c r="D29" s="12">
        <v>8</v>
      </c>
      <c r="E29" s="22">
        <f t="shared" si="3"/>
        <v>96</v>
      </c>
      <c r="F29" s="13">
        <f t="shared" si="4"/>
        <v>0.91666666666666663</v>
      </c>
      <c r="G29" s="43">
        <f t="shared" si="5"/>
        <v>8.3333333333333329E-2</v>
      </c>
      <c r="H29" s="50">
        <f t="shared" si="6"/>
        <v>2.476141346401857E-2</v>
      </c>
    </row>
    <row r="30" spans="2:13" x14ac:dyDescent="0.25">
      <c r="B30" s="24" t="s">
        <v>16</v>
      </c>
      <c r="C30" s="10">
        <f t="shared" ref="C30:E30" si="7">SUM(C19:C29)</f>
        <v>451</v>
      </c>
      <c r="D30" s="14">
        <f t="shared" si="7"/>
        <v>44</v>
      </c>
      <c r="E30" s="25">
        <f t="shared" si="7"/>
        <v>495</v>
      </c>
      <c r="F30" s="55">
        <f t="shared" si="4"/>
        <v>0.91111111111111109</v>
      </c>
      <c r="G30" s="44">
        <f t="shared" si="5"/>
        <v>8.8888888888888892E-2</v>
      </c>
      <c r="H30" s="51">
        <f t="shared" si="6"/>
        <v>0.12767603817384576</v>
      </c>
    </row>
    <row r="31" spans="2:13" x14ac:dyDescent="0.25">
      <c r="B31" s="24" t="s">
        <v>5</v>
      </c>
      <c r="C31" s="62"/>
      <c r="D31" s="63"/>
      <c r="E31" s="64"/>
      <c r="F31" s="53"/>
      <c r="G31" s="38"/>
      <c r="H31" s="39"/>
    </row>
    <row r="32" spans="2:13" x14ac:dyDescent="0.25">
      <c r="B32" s="23" t="s">
        <v>28</v>
      </c>
      <c r="C32" s="9">
        <v>13</v>
      </c>
      <c r="D32" s="7">
        <v>0</v>
      </c>
      <c r="E32" s="18">
        <f t="shared" si="3"/>
        <v>13</v>
      </c>
      <c r="F32" s="8">
        <f t="shared" ref="F32:F41" si="8">C32/E32</f>
        <v>1</v>
      </c>
      <c r="G32" s="41">
        <f t="shared" ref="G32:G41" si="9">D32/E32</f>
        <v>0</v>
      </c>
      <c r="H32" s="48">
        <f t="shared" ref="H32:H41" si="10">E32/$E$64</f>
        <v>3.3531080732525148E-3</v>
      </c>
    </row>
    <row r="33" spans="2:8" x14ac:dyDescent="0.25">
      <c r="B33" s="16" t="s">
        <v>27</v>
      </c>
      <c r="C33" s="4">
        <v>35</v>
      </c>
      <c r="D33" s="5">
        <v>0</v>
      </c>
      <c r="E33" s="19">
        <f t="shared" si="3"/>
        <v>35</v>
      </c>
      <c r="F33" s="6">
        <f t="shared" si="8"/>
        <v>1</v>
      </c>
      <c r="G33" s="42">
        <f t="shared" si="9"/>
        <v>0</v>
      </c>
      <c r="H33" s="49">
        <f t="shared" si="10"/>
        <v>9.0275986587567709E-3</v>
      </c>
    </row>
    <row r="34" spans="2:8" x14ac:dyDescent="0.25">
      <c r="B34" s="16" t="s">
        <v>29</v>
      </c>
      <c r="C34" s="4">
        <v>7</v>
      </c>
      <c r="D34" s="5">
        <v>7</v>
      </c>
      <c r="E34" s="19">
        <f t="shared" si="3"/>
        <v>14</v>
      </c>
      <c r="F34" s="6">
        <f t="shared" si="8"/>
        <v>0.5</v>
      </c>
      <c r="G34" s="42">
        <f t="shared" si="9"/>
        <v>0.5</v>
      </c>
      <c r="H34" s="49">
        <f t="shared" si="10"/>
        <v>3.6110394635027084E-3</v>
      </c>
    </row>
    <row r="35" spans="2:8" x14ac:dyDescent="0.25">
      <c r="B35" s="16" t="s">
        <v>48</v>
      </c>
      <c r="C35" s="4">
        <v>2</v>
      </c>
      <c r="D35" s="5">
        <v>1</v>
      </c>
      <c r="E35" s="19">
        <f t="shared" si="3"/>
        <v>3</v>
      </c>
      <c r="F35" s="6">
        <f t="shared" si="8"/>
        <v>0.66666666666666663</v>
      </c>
      <c r="G35" s="42">
        <f t="shared" si="9"/>
        <v>0.33333333333333331</v>
      </c>
      <c r="H35" s="49">
        <f t="shared" si="10"/>
        <v>7.737941707505803E-4</v>
      </c>
    </row>
    <row r="36" spans="2:8" x14ac:dyDescent="0.25">
      <c r="B36" s="16" t="s">
        <v>12</v>
      </c>
      <c r="C36" s="4">
        <v>247</v>
      </c>
      <c r="D36" s="5">
        <v>21</v>
      </c>
      <c r="E36" s="19">
        <f>C36+D36</f>
        <v>268</v>
      </c>
      <c r="F36" s="6">
        <f t="shared" si="8"/>
        <v>0.92164179104477617</v>
      </c>
      <c r="G36" s="42">
        <f t="shared" si="9"/>
        <v>7.8358208955223885E-2</v>
      </c>
      <c r="H36" s="49">
        <f t="shared" si="10"/>
        <v>6.9125612587051841E-2</v>
      </c>
    </row>
    <row r="37" spans="2:8" x14ac:dyDescent="0.25">
      <c r="B37" s="16" t="s">
        <v>13</v>
      </c>
      <c r="C37" s="4">
        <v>120</v>
      </c>
      <c r="D37" s="5">
        <v>6</v>
      </c>
      <c r="E37" s="19">
        <f t="shared" si="3"/>
        <v>126</v>
      </c>
      <c r="F37" s="6">
        <f t="shared" si="8"/>
        <v>0.95238095238095233</v>
      </c>
      <c r="G37" s="42">
        <f t="shared" si="9"/>
        <v>4.7619047619047616E-2</v>
      </c>
      <c r="H37" s="49">
        <f t="shared" si="10"/>
        <v>3.2499355171524372E-2</v>
      </c>
    </row>
    <row r="38" spans="2:8" x14ac:dyDescent="0.25">
      <c r="B38" s="16" t="s">
        <v>14</v>
      </c>
      <c r="C38" s="4">
        <v>957</v>
      </c>
      <c r="D38" s="5">
        <v>86</v>
      </c>
      <c r="E38" s="19">
        <f>C38+D38</f>
        <v>1043</v>
      </c>
      <c r="F38" s="6">
        <f t="shared" si="8"/>
        <v>0.91754554170661551</v>
      </c>
      <c r="G38" s="42">
        <f t="shared" si="9"/>
        <v>8.2454458293384464E-2</v>
      </c>
      <c r="H38" s="49">
        <f t="shared" si="10"/>
        <v>0.26902244003095177</v>
      </c>
    </row>
    <row r="39" spans="2:8" x14ac:dyDescent="0.25">
      <c r="B39" s="16" t="s">
        <v>21</v>
      </c>
      <c r="C39" s="4">
        <v>653</v>
      </c>
      <c r="D39" s="5">
        <v>67</v>
      </c>
      <c r="E39" s="19">
        <f t="shared" si="3"/>
        <v>720</v>
      </c>
      <c r="F39" s="6">
        <f t="shared" si="8"/>
        <v>0.90694444444444444</v>
      </c>
      <c r="G39" s="42">
        <f t="shared" si="9"/>
        <v>9.3055555555555558E-2</v>
      </c>
      <c r="H39" s="49">
        <f t="shared" si="10"/>
        <v>0.18571060098013928</v>
      </c>
    </row>
    <row r="40" spans="2:8" x14ac:dyDescent="0.25">
      <c r="B40" s="16" t="s">
        <v>22</v>
      </c>
      <c r="C40" s="4">
        <v>69</v>
      </c>
      <c r="D40" s="5">
        <v>3</v>
      </c>
      <c r="E40" s="19">
        <f t="shared" si="3"/>
        <v>72</v>
      </c>
      <c r="F40" s="6">
        <f t="shared" si="8"/>
        <v>0.95833333333333337</v>
      </c>
      <c r="G40" s="42">
        <f t="shared" si="9"/>
        <v>4.1666666666666664E-2</v>
      </c>
      <c r="H40" s="49">
        <f t="shared" si="10"/>
        <v>1.8571060098013927E-2</v>
      </c>
    </row>
    <row r="41" spans="2:8" x14ac:dyDescent="0.25">
      <c r="B41" s="16" t="s">
        <v>26</v>
      </c>
      <c r="C41" s="4">
        <v>465</v>
      </c>
      <c r="D41" s="5">
        <v>30</v>
      </c>
      <c r="E41" s="19">
        <f t="shared" si="3"/>
        <v>495</v>
      </c>
      <c r="F41" s="6">
        <f t="shared" si="8"/>
        <v>0.93939393939393945</v>
      </c>
      <c r="G41" s="42">
        <f t="shared" si="9"/>
        <v>6.0606060606060608E-2</v>
      </c>
      <c r="H41" s="49">
        <f t="shared" si="10"/>
        <v>0.12767603817384576</v>
      </c>
    </row>
    <row r="42" spans="2:8" x14ac:dyDescent="0.25">
      <c r="B42" s="16"/>
      <c r="C42" s="4"/>
      <c r="D42" s="5"/>
      <c r="E42" s="19"/>
      <c r="F42" s="6"/>
      <c r="G42" s="42"/>
      <c r="H42" s="49"/>
    </row>
    <row r="43" spans="2:8" x14ac:dyDescent="0.25">
      <c r="B43" s="17" t="s">
        <v>32</v>
      </c>
      <c r="C43" s="4"/>
      <c r="D43" s="5"/>
      <c r="E43" s="19"/>
      <c r="F43" s="6"/>
      <c r="G43" s="42"/>
      <c r="H43" s="49"/>
    </row>
    <row r="44" spans="2:8" x14ac:dyDescent="0.25">
      <c r="B44" s="16" t="s">
        <v>33</v>
      </c>
      <c r="C44" s="4">
        <v>3</v>
      </c>
      <c r="D44" s="5">
        <v>1</v>
      </c>
      <c r="E44" s="19">
        <f t="shared" ref="E44:E53" si="11">C44+D44</f>
        <v>4</v>
      </c>
      <c r="F44" s="6">
        <f t="shared" ref="F44:F51" si="12">C44/E44</f>
        <v>0.75</v>
      </c>
      <c r="G44" s="42">
        <f t="shared" ref="G44:G51" si="13">D44/E44</f>
        <v>0.25</v>
      </c>
      <c r="H44" s="49">
        <f t="shared" ref="H44:H53" si="14">E44/$E$64</f>
        <v>1.0317255610007739E-3</v>
      </c>
    </row>
    <row r="45" spans="2:8" x14ac:dyDescent="0.25">
      <c r="B45" s="16" t="s">
        <v>34</v>
      </c>
      <c r="C45" s="4">
        <v>6</v>
      </c>
      <c r="D45" s="5">
        <v>2</v>
      </c>
      <c r="E45" s="19">
        <f t="shared" si="11"/>
        <v>8</v>
      </c>
      <c r="F45" s="6">
        <f t="shared" si="12"/>
        <v>0.75</v>
      </c>
      <c r="G45" s="42">
        <f t="shared" si="13"/>
        <v>0.25</v>
      </c>
      <c r="H45" s="49">
        <f t="shared" si="14"/>
        <v>2.0634511220015478E-3</v>
      </c>
    </row>
    <row r="46" spans="2:8" x14ac:dyDescent="0.25">
      <c r="B46" s="16" t="s">
        <v>19</v>
      </c>
      <c r="C46" s="4">
        <v>10</v>
      </c>
      <c r="D46" s="5">
        <v>2</v>
      </c>
      <c r="E46" s="19">
        <f t="shared" si="11"/>
        <v>12</v>
      </c>
      <c r="F46" s="6">
        <f t="shared" si="12"/>
        <v>0.83333333333333337</v>
      </c>
      <c r="G46" s="42">
        <f t="shared" si="13"/>
        <v>0.16666666666666666</v>
      </c>
      <c r="H46" s="49">
        <f t="shared" si="14"/>
        <v>3.0951766830023212E-3</v>
      </c>
    </row>
    <row r="47" spans="2:8" x14ac:dyDescent="0.25">
      <c r="B47" s="16" t="s">
        <v>36</v>
      </c>
      <c r="C47" s="4">
        <v>6</v>
      </c>
      <c r="D47" s="5">
        <v>2</v>
      </c>
      <c r="E47" s="19">
        <f t="shared" si="11"/>
        <v>8</v>
      </c>
      <c r="F47" s="6">
        <f t="shared" si="12"/>
        <v>0.75</v>
      </c>
      <c r="G47" s="42">
        <f t="shared" si="13"/>
        <v>0.25</v>
      </c>
      <c r="H47" s="49">
        <f t="shared" si="14"/>
        <v>2.0634511220015478E-3</v>
      </c>
    </row>
    <row r="48" spans="2:8" x14ac:dyDescent="0.25">
      <c r="B48" s="16" t="s">
        <v>20</v>
      </c>
      <c r="C48" s="4">
        <v>52</v>
      </c>
      <c r="D48" s="5">
        <v>10</v>
      </c>
      <c r="E48" s="20">
        <f t="shared" si="11"/>
        <v>62</v>
      </c>
      <c r="F48" s="6">
        <f t="shared" si="12"/>
        <v>0.83870967741935487</v>
      </c>
      <c r="G48" s="42">
        <f t="shared" si="13"/>
        <v>0.16129032258064516</v>
      </c>
      <c r="H48" s="49">
        <f t="shared" si="14"/>
        <v>1.5991746195511993E-2</v>
      </c>
    </row>
    <row r="49" spans="2:9" x14ac:dyDescent="0.25">
      <c r="B49" s="16" t="s">
        <v>21</v>
      </c>
      <c r="C49" s="4">
        <v>44</v>
      </c>
      <c r="D49" s="5">
        <v>7</v>
      </c>
      <c r="E49" s="20">
        <f t="shared" si="11"/>
        <v>51</v>
      </c>
      <c r="F49" s="6">
        <f t="shared" si="12"/>
        <v>0.86274509803921573</v>
      </c>
      <c r="G49" s="42">
        <f t="shared" si="13"/>
        <v>0.13725490196078433</v>
      </c>
      <c r="H49" s="49">
        <f t="shared" si="14"/>
        <v>1.3154500902759866E-2</v>
      </c>
    </row>
    <row r="50" spans="2:9" x14ac:dyDescent="0.25">
      <c r="B50" s="16" t="s">
        <v>35</v>
      </c>
      <c r="C50" s="4">
        <v>1</v>
      </c>
      <c r="D50" s="5">
        <v>0</v>
      </c>
      <c r="E50" s="20">
        <f t="shared" si="11"/>
        <v>1</v>
      </c>
      <c r="F50" s="6">
        <f t="shared" si="12"/>
        <v>1</v>
      </c>
      <c r="G50" s="42">
        <f t="shared" si="13"/>
        <v>0</v>
      </c>
      <c r="H50" s="49">
        <f t="shared" si="14"/>
        <v>2.5793139025019347E-4</v>
      </c>
    </row>
    <row r="51" spans="2:9" x14ac:dyDescent="0.25">
      <c r="B51" s="16" t="s">
        <v>30</v>
      </c>
      <c r="C51" s="4">
        <v>43</v>
      </c>
      <c r="D51" s="5">
        <v>5</v>
      </c>
      <c r="E51" s="20">
        <f t="shared" si="11"/>
        <v>48</v>
      </c>
      <c r="F51" s="6">
        <f t="shared" si="12"/>
        <v>0.89583333333333337</v>
      </c>
      <c r="G51" s="42">
        <f t="shared" si="13"/>
        <v>0.10416666666666667</v>
      </c>
      <c r="H51" s="49">
        <f t="shared" si="14"/>
        <v>1.2380706732009285E-2</v>
      </c>
    </row>
    <row r="52" spans="2:9" x14ac:dyDescent="0.25">
      <c r="B52" s="16" t="s">
        <v>31</v>
      </c>
      <c r="C52" s="4">
        <v>84</v>
      </c>
      <c r="D52" s="5">
        <v>8</v>
      </c>
      <c r="E52" s="20">
        <f t="shared" si="11"/>
        <v>92</v>
      </c>
      <c r="F52" s="6">
        <f>C52/E52</f>
        <v>0.91304347826086951</v>
      </c>
      <c r="G52" s="42">
        <f>D52/E52</f>
        <v>8.6956521739130432E-2</v>
      </c>
      <c r="H52" s="49">
        <f t="shared" si="14"/>
        <v>2.3729687903017799E-2</v>
      </c>
    </row>
    <row r="53" spans="2:9" x14ac:dyDescent="0.25">
      <c r="B53" s="16" t="s">
        <v>26</v>
      </c>
      <c r="C53" s="4">
        <v>46</v>
      </c>
      <c r="D53" s="5">
        <v>3</v>
      </c>
      <c r="E53" s="19">
        <f t="shared" si="11"/>
        <v>49</v>
      </c>
      <c r="F53" s="6">
        <f>C53/E53</f>
        <v>0.93877551020408168</v>
      </c>
      <c r="G53" s="42">
        <f>D53/E53</f>
        <v>6.1224489795918366E-2</v>
      </c>
      <c r="H53" s="49">
        <f t="shared" si="14"/>
        <v>1.2638638122259479E-2</v>
      </c>
    </row>
    <row r="54" spans="2:9" x14ac:dyDescent="0.25">
      <c r="B54" s="16"/>
      <c r="C54" s="4"/>
      <c r="D54" s="5"/>
      <c r="E54" s="19"/>
      <c r="F54" s="6"/>
      <c r="G54" s="42"/>
      <c r="H54" s="49"/>
    </row>
    <row r="55" spans="2:9" x14ac:dyDescent="0.25">
      <c r="B55" s="17" t="s">
        <v>37</v>
      </c>
      <c r="C55" s="4"/>
      <c r="D55" s="5"/>
      <c r="E55" s="19"/>
      <c r="F55" s="6"/>
      <c r="G55" s="42"/>
      <c r="H55" s="49"/>
    </row>
    <row r="56" spans="2:9" x14ac:dyDescent="0.25">
      <c r="B56" s="16" t="s">
        <v>33</v>
      </c>
      <c r="C56" s="4">
        <v>2</v>
      </c>
      <c r="D56" s="5">
        <v>0</v>
      </c>
      <c r="E56" s="19">
        <f t="shared" si="3"/>
        <v>2</v>
      </c>
      <c r="F56" s="6">
        <f t="shared" ref="F56:F64" si="15">C56/E56</f>
        <v>1</v>
      </c>
      <c r="G56" s="42">
        <f t="shared" ref="G56:G64" si="16">D56/E56</f>
        <v>0</v>
      </c>
      <c r="H56" s="49">
        <f t="shared" ref="H56:H62" si="17">E56/$E$64</f>
        <v>5.1586278050038694E-4</v>
      </c>
    </row>
    <row r="57" spans="2:9" x14ac:dyDescent="0.25">
      <c r="B57" s="16" t="s">
        <v>34</v>
      </c>
      <c r="C57" s="4">
        <v>5</v>
      </c>
      <c r="D57" s="5">
        <v>1</v>
      </c>
      <c r="E57" s="19">
        <f t="shared" si="3"/>
        <v>6</v>
      </c>
      <c r="F57" s="6">
        <f t="shared" si="15"/>
        <v>0.83333333333333337</v>
      </c>
      <c r="G57" s="42">
        <f t="shared" si="16"/>
        <v>0.16666666666666666</v>
      </c>
      <c r="H57" s="49">
        <f t="shared" si="17"/>
        <v>1.5475883415011606E-3</v>
      </c>
    </row>
    <row r="58" spans="2:9" x14ac:dyDescent="0.25">
      <c r="B58" s="16" t="s">
        <v>19</v>
      </c>
      <c r="C58" s="4">
        <v>1</v>
      </c>
      <c r="D58" s="5">
        <v>2</v>
      </c>
      <c r="E58" s="19">
        <f t="shared" si="3"/>
        <v>3</v>
      </c>
      <c r="F58" s="6">
        <f t="shared" si="15"/>
        <v>0.33333333333333331</v>
      </c>
      <c r="G58" s="42">
        <f t="shared" si="16"/>
        <v>0.66666666666666663</v>
      </c>
      <c r="H58" s="49">
        <f t="shared" si="17"/>
        <v>7.737941707505803E-4</v>
      </c>
    </row>
    <row r="59" spans="2:9" x14ac:dyDescent="0.25">
      <c r="B59" s="16" t="s">
        <v>20</v>
      </c>
      <c r="C59" s="4">
        <v>60</v>
      </c>
      <c r="D59" s="5">
        <v>6</v>
      </c>
      <c r="E59" s="19">
        <f t="shared" si="3"/>
        <v>66</v>
      </c>
      <c r="F59" s="6">
        <f t="shared" si="15"/>
        <v>0.90909090909090906</v>
      </c>
      <c r="G59" s="42">
        <f t="shared" si="16"/>
        <v>9.0909090909090912E-2</v>
      </c>
      <c r="H59" s="49">
        <f t="shared" si="17"/>
        <v>1.7023471756512767E-2</v>
      </c>
    </row>
    <row r="60" spans="2:9" ht="15.75" customHeight="1" x14ac:dyDescent="0.25">
      <c r="B60" s="16" t="s">
        <v>15</v>
      </c>
      <c r="C60" s="4">
        <v>79</v>
      </c>
      <c r="D60" s="5">
        <v>6</v>
      </c>
      <c r="E60" s="19">
        <f t="shared" si="3"/>
        <v>85</v>
      </c>
      <c r="F60" s="6">
        <f t="shared" si="15"/>
        <v>0.92941176470588238</v>
      </c>
      <c r="G60" s="42">
        <f t="shared" si="16"/>
        <v>7.0588235294117646E-2</v>
      </c>
      <c r="H60" s="49">
        <f t="shared" si="17"/>
        <v>2.1924168171266443E-2</v>
      </c>
    </row>
    <row r="61" spans="2:9" ht="15.75" customHeight="1" x14ac:dyDescent="0.25">
      <c r="B61" s="16" t="s">
        <v>22</v>
      </c>
      <c r="C61" s="4">
        <v>2</v>
      </c>
      <c r="D61" s="5">
        <v>0</v>
      </c>
      <c r="E61" s="19">
        <f t="shared" si="3"/>
        <v>2</v>
      </c>
      <c r="F61" s="6">
        <f t="shared" si="15"/>
        <v>1</v>
      </c>
      <c r="G61" s="42">
        <f t="shared" si="16"/>
        <v>0</v>
      </c>
      <c r="H61" s="49">
        <f t="shared" si="17"/>
        <v>5.1586278050038694E-4</v>
      </c>
    </row>
    <row r="62" spans="2:9" ht="15.75" customHeight="1" x14ac:dyDescent="0.25">
      <c r="B62" s="30" t="s">
        <v>26</v>
      </c>
      <c r="C62" s="11">
        <v>20</v>
      </c>
      <c r="D62" s="12">
        <v>0</v>
      </c>
      <c r="E62" s="22">
        <f t="shared" si="3"/>
        <v>20</v>
      </c>
      <c r="F62" s="13">
        <f t="shared" si="15"/>
        <v>1</v>
      </c>
      <c r="G62" s="43">
        <f t="shared" si="16"/>
        <v>0</v>
      </c>
      <c r="H62" s="50">
        <f t="shared" si="17"/>
        <v>5.158627805003869E-3</v>
      </c>
    </row>
    <row r="63" spans="2:9" s="2" customFormat="1" ht="15.75" customHeight="1" x14ac:dyDescent="0.25">
      <c r="B63" s="24" t="s">
        <v>38</v>
      </c>
      <c r="C63" s="10">
        <f>SUM(C56:C62,C44:C53,C32:C41)</f>
        <v>3032</v>
      </c>
      <c r="D63" s="14">
        <f>SUM(D56:D62,D44:D53,D32:D41)</f>
        <v>276</v>
      </c>
      <c r="E63" s="25">
        <f>SUM(E56:E62,E44:E53,E32:E41)</f>
        <v>3308</v>
      </c>
      <c r="F63" s="15">
        <f t="shared" si="15"/>
        <v>0.91656590084643286</v>
      </c>
      <c r="G63" s="44">
        <f t="shared" si="16"/>
        <v>8.3434099153567115E-2</v>
      </c>
      <c r="H63" s="51">
        <f>SUM(H32:H62)</f>
        <v>0.85323703894763991</v>
      </c>
    </row>
    <row r="64" spans="2:9" s="2" customFormat="1" ht="15.75" customHeight="1" x14ac:dyDescent="0.25">
      <c r="B64" s="24" t="s">
        <v>42</v>
      </c>
      <c r="C64" s="10">
        <f>C63+C30+C17</f>
        <v>3544</v>
      </c>
      <c r="D64" s="14">
        <f t="shared" ref="D64:E64" si="18">D63+D30+D17</f>
        <v>333</v>
      </c>
      <c r="E64" s="25">
        <f t="shared" si="18"/>
        <v>3877</v>
      </c>
      <c r="F64" s="15">
        <f t="shared" si="15"/>
        <v>0.9141088470466856</v>
      </c>
      <c r="G64" s="44">
        <f t="shared" si="16"/>
        <v>8.5891152953314412E-2</v>
      </c>
      <c r="H64" s="51">
        <f>H63+H30+H17</f>
        <v>1</v>
      </c>
      <c r="I64" s="54"/>
    </row>
    <row r="65" spans="2:8" ht="15.75" customHeight="1" x14ac:dyDescent="0.25">
      <c r="B65" s="31"/>
      <c r="C65" s="32"/>
      <c r="D65" s="33"/>
      <c r="E65" s="34"/>
      <c r="F65" s="35"/>
      <c r="G65" s="45"/>
      <c r="H65" s="52"/>
    </row>
    <row r="66" spans="2:8" x14ac:dyDescent="0.25">
      <c r="B66" s="24" t="s">
        <v>39</v>
      </c>
      <c r="C66" s="62"/>
      <c r="D66" s="63"/>
      <c r="E66" s="64"/>
      <c r="F66" s="59"/>
      <c r="G66" s="60"/>
      <c r="H66" s="61"/>
    </row>
    <row r="67" spans="2:8" x14ac:dyDescent="0.25">
      <c r="B67" s="23" t="s">
        <v>49</v>
      </c>
      <c r="C67" s="9">
        <f>C63+C30+C17</f>
        <v>3544</v>
      </c>
      <c r="D67" s="7">
        <f>D63+D30+D17</f>
        <v>333</v>
      </c>
      <c r="E67" s="18">
        <f>E63+E30+E17</f>
        <v>3877</v>
      </c>
      <c r="F67" s="8">
        <f>C67/E67</f>
        <v>0.9141088470466856</v>
      </c>
      <c r="G67" s="41">
        <f>D67/E67</f>
        <v>8.5891152953314412E-2</v>
      </c>
      <c r="H67" s="48">
        <f>E67/$E$69</f>
        <v>9.655086539658822E-2</v>
      </c>
    </row>
    <row r="68" spans="2:8" x14ac:dyDescent="0.25">
      <c r="B68" s="30" t="s">
        <v>40</v>
      </c>
      <c r="C68" s="11">
        <v>30365</v>
      </c>
      <c r="D68" s="12">
        <v>5913</v>
      </c>
      <c r="E68" s="22">
        <f>C68+D68</f>
        <v>36278</v>
      </c>
      <c r="F68" s="13">
        <f>C68/E68</f>
        <v>0.83700865538342795</v>
      </c>
      <c r="G68" s="43">
        <f>D68/E68</f>
        <v>0.16299134461657203</v>
      </c>
      <c r="H68" s="50">
        <f>E68/$E$69</f>
        <v>0.90344913460341181</v>
      </c>
    </row>
    <row r="69" spans="2:8" x14ac:dyDescent="0.25">
      <c r="B69" s="24" t="s">
        <v>1</v>
      </c>
      <c r="C69" s="10">
        <f>SUM(C67:C68)</f>
        <v>33909</v>
      </c>
      <c r="D69" s="14">
        <f t="shared" ref="D69:E69" si="19">SUM(D67:D68)</f>
        <v>6246</v>
      </c>
      <c r="E69" s="25">
        <f t="shared" si="19"/>
        <v>40155</v>
      </c>
      <c r="F69" s="15">
        <f>C69/E69</f>
        <v>0.84445274561075834</v>
      </c>
      <c r="G69" s="44">
        <f>D69/E69</f>
        <v>0.15554725438924169</v>
      </c>
      <c r="H69" s="51">
        <f>SUM(H67:H68)</f>
        <v>1</v>
      </c>
    </row>
  </sheetData>
  <mergeCells count="9">
    <mergeCell ref="B1:G1"/>
    <mergeCell ref="B3:B4"/>
    <mergeCell ref="F66:H66"/>
    <mergeCell ref="C66:E66"/>
    <mergeCell ref="C3:E3"/>
    <mergeCell ref="F3:H3"/>
    <mergeCell ref="C31:E31"/>
    <mergeCell ref="C18:E18"/>
    <mergeCell ref="C5:E5"/>
  </mergeCells>
  <pageMargins left="0.7" right="0.7" top="0.78740157499999996" bottom="0.78740157499999996" header="0.3" footer="0.3"/>
  <pageSetup paperSize="9" orientation="portrait" verticalDpi="0" r:id="rId1"/>
  <ignoredErrors>
    <ignoredError sqref="H6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VITOUŠOVÁ Jitka</dc:creator>
  <cp:lastModifiedBy>Schimmer David 331253</cp:lastModifiedBy>
  <dcterms:created xsi:type="dcterms:W3CDTF">2018-11-22T10:31:59Z</dcterms:created>
  <dcterms:modified xsi:type="dcterms:W3CDTF">2018-11-30T09:00:51Z</dcterms:modified>
</cp:coreProperties>
</file>