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h443045\Desktop\"/>
    </mc:Choice>
  </mc:AlternateContent>
  <bookViews>
    <workbookView xWindow="0" yWindow="0" windowWidth="27345" windowHeight="9795"/>
  </bookViews>
  <sheets>
    <sheet name="Lis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R14" i="1"/>
  <c r="Q14" i="1"/>
  <c r="Q15" i="1" s="1"/>
  <c r="P14" i="1"/>
  <c r="M14" i="1"/>
  <c r="M15" i="1" s="1"/>
  <c r="L14" i="1"/>
  <c r="I14" i="1"/>
  <c r="I15" i="1" s="1"/>
  <c r="H14" i="1"/>
  <c r="E14" i="1"/>
  <c r="D14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Q9" i="1"/>
  <c r="P9" i="1"/>
  <c r="O9" i="1"/>
  <c r="O14" i="1" s="1"/>
  <c r="O15" i="1" s="1"/>
  <c r="N9" i="1"/>
  <c r="N14" i="1" s="1"/>
  <c r="M9" i="1"/>
  <c r="L9" i="1"/>
  <c r="K9" i="1"/>
  <c r="K14" i="1" s="1"/>
  <c r="J9" i="1"/>
  <c r="J14" i="1" s="1"/>
  <c r="I9" i="1"/>
  <c r="H9" i="1"/>
  <c r="G9" i="1"/>
  <c r="F9" i="1"/>
  <c r="E9" i="1"/>
  <c r="D9" i="1"/>
  <c r="C9" i="1"/>
  <c r="B9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Q7" i="1"/>
  <c r="P7" i="1"/>
  <c r="O7" i="1"/>
  <c r="N7" i="1"/>
  <c r="M7" i="1"/>
  <c r="L7" i="1"/>
  <c r="K7" i="1"/>
  <c r="J7" i="1"/>
  <c r="I7" i="1"/>
  <c r="H7" i="1"/>
  <c r="G7" i="1"/>
  <c r="G14" i="1" s="1"/>
  <c r="F7" i="1"/>
  <c r="F14" i="1" s="1"/>
  <c r="E7" i="1"/>
  <c r="D7" i="1"/>
  <c r="C7" i="1"/>
  <c r="C14" i="1" s="1"/>
  <c r="B7" i="1"/>
  <c r="B14" i="1" s="1"/>
  <c r="G15" i="1" l="1"/>
  <c r="C15" i="1"/>
  <c r="K15" i="1"/>
</calcChain>
</file>

<file path=xl/sharedStrings.xml><?xml version="1.0" encoding="utf-8"?>
<sst xmlns="http://schemas.openxmlformats.org/spreadsheetml/2006/main" count="24" uniqueCount="18">
  <si>
    <t>Přehled o nápadu a objasňování trestných činů - od 1. 1. 2025 do 30.12. 2025</t>
  </si>
  <si>
    <t xml:space="preserve">           Celková kriminalita</t>
  </si>
  <si>
    <t xml:space="preserve">          Obecná kriminalita</t>
  </si>
  <si>
    <t xml:space="preserve">         Majetková kriminalita</t>
  </si>
  <si>
    <t xml:space="preserve">       Hospodářská kriminalita</t>
  </si>
  <si>
    <t xml:space="preserve">   Zjištěn počet</t>
  </si>
  <si>
    <t>Objasněno v %</t>
  </si>
  <si>
    <t>Škoda 2025</t>
  </si>
  <si>
    <t>Okres</t>
  </si>
  <si>
    <t>v  Kč</t>
  </si>
  <si>
    <t>DC</t>
  </si>
  <si>
    <t>CV</t>
  </si>
  <si>
    <t>LT</t>
  </si>
  <si>
    <t>LN</t>
  </si>
  <si>
    <t>MO</t>
  </si>
  <si>
    <t>TP</t>
  </si>
  <si>
    <t>UL</t>
  </si>
  <si>
    <t>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</si>
</sst>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2" borderId="2" xfId="0" applyNumberFormat="1" applyFont="1" applyFill="1" applyBorder="1"/>
    <xf numFmtId="49" fontId="2" fillId="2" borderId="3" xfId="0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49" fontId="2" fillId="2" borderId="4" xfId="0" applyNumberFormat="1" applyFont="1" applyFill="1" applyBorder="1"/>
    <xf numFmtId="49" fontId="2" fillId="2" borderId="5" xfId="0" applyNumberFormat="1" applyFont="1" applyFill="1" applyBorder="1"/>
    <xf numFmtId="49" fontId="2" fillId="2" borderId="6" xfId="0" applyNumberFormat="1" applyFont="1" applyFill="1" applyBorder="1"/>
    <xf numFmtId="49" fontId="2" fillId="0" borderId="1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0" fontId="0" fillId="0" borderId="1" xfId="0" applyFill="1" applyBorder="1"/>
    <xf numFmtId="0" fontId="3" fillId="0" borderId="9" xfId="0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/>
    <xf numFmtId="0" fontId="3" fillId="0" borderId="14" xfId="0" applyFont="1" applyFill="1" applyBorder="1"/>
    <xf numFmtId="0" fontId="3" fillId="0" borderId="1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2" fontId="5" fillId="0" borderId="20" xfId="0" applyNumberFormat="1" applyFont="1" applyFill="1" applyBorder="1" applyAlignment="1">
      <alignment horizontal="center"/>
    </xf>
    <xf numFmtId="2" fontId="6" fillId="0" borderId="21" xfId="0" applyNumberFormat="1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2" fontId="5" fillId="0" borderId="19" xfId="0" applyNumberFormat="1" applyFont="1" applyFill="1" applyBorder="1" applyAlignment="1">
      <alignment horizontal="center"/>
    </xf>
    <xf numFmtId="2" fontId="6" fillId="0" borderId="19" xfId="0" applyNumberFormat="1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2" fontId="5" fillId="0" borderId="25" xfId="0" applyNumberFormat="1" applyFont="1" applyFill="1" applyBorder="1" applyAlignment="1">
      <alignment horizontal="center"/>
    </xf>
    <xf numFmtId="2" fontId="6" fillId="0" borderId="26" xfId="0" applyNumberFormat="1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2" fontId="5" fillId="0" borderId="23" xfId="0" applyNumberFormat="1" applyFont="1" applyFill="1" applyBorder="1" applyAlignment="1">
      <alignment horizontal="center"/>
    </xf>
    <xf numFmtId="4" fontId="6" fillId="0" borderId="23" xfId="0" applyNumberFormat="1" applyFont="1" applyFill="1" applyBorder="1" applyAlignment="1">
      <alignment horizontal="center"/>
    </xf>
    <xf numFmtId="2" fontId="6" fillId="0" borderId="23" xfId="0" applyNumberFormat="1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2" fontId="5" fillId="0" borderId="31" xfId="0" applyNumberFormat="1" applyFont="1" applyFill="1" applyBorder="1" applyAlignment="1">
      <alignment horizontal="center"/>
    </xf>
    <xf numFmtId="2" fontId="6" fillId="0" borderId="32" xfId="0" applyNumberFormat="1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2" fontId="5" fillId="0" borderId="34" xfId="0" applyNumberFormat="1" applyFont="1" applyFill="1" applyBorder="1" applyAlignment="1">
      <alignment horizontal="center"/>
    </xf>
    <xf numFmtId="2" fontId="6" fillId="0" borderId="35" xfId="0" applyNumberFormat="1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4" fontId="5" fillId="0" borderId="8" xfId="0" applyNumberFormat="1" applyFont="1" applyFill="1" applyBorder="1" applyAlignment="1">
      <alignment horizontal="center"/>
    </xf>
    <xf numFmtId="4" fontId="6" fillId="0" borderId="4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" fontId="5" fillId="0" borderId="8" xfId="0" applyNumberFormat="1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2" fontId="5" fillId="0" borderId="16" xfId="0" applyNumberFormat="1" applyFont="1" applyFill="1" applyBorder="1" applyAlignment="1">
      <alignment horizontal="center"/>
    </xf>
    <xf numFmtId="2" fontId="6" fillId="0" borderId="16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2" fontId="4" fillId="0" borderId="16" xfId="0" applyNumberFormat="1" applyFont="1" applyFill="1" applyBorder="1" applyAlignment="1">
      <alignment horizontal="center"/>
    </xf>
    <xf numFmtId="1" fontId="4" fillId="0" borderId="16" xfId="0" applyNumberFormat="1" applyFont="1" applyFill="1" applyBorder="1" applyAlignment="1">
      <alignment horizontal="center"/>
    </xf>
    <xf numFmtId="2" fontId="2" fillId="0" borderId="16" xfId="0" applyNumberFormat="1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ulky%20pro%20veden&#237;%20prosinec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t.1"/>
      <sheetName val="Zat.2"/>
      <sheetName val="Zat.3"/>
      <sheetName val="pom.tab."/>
      <sheetName val="kraj"/>
      <sheetName val="dvojková"/>
      <sheetName val="vzor"/>
    </sheetNames>
    <sheetDataSet>
      <sheetData sheetId="0"/>
      <sheetData sheetId="1"/>
      <sheetData sheetId="2"/>
      <sheetData sheetId="3"/>
      <sheetData sheetId="4"/>
      <sheetData sheetId="5">
        <row r="5">
          <cell r="E5">
            <v>46.13</v>
          </cell>
          <cell r="I5">
            <v>46</v>
          </cell>
          <cell r="K5">
            <v>1176</v>
          </cell>
          <cell r="M5">
            <v>41.84</v>
          </cell>
          <cell r="O5">
            <v>1131</v>
          </cell>
          <cell r="Q5">
            <v>47.57</v>
          </cell>
          <cell r="S5">
            <v>1251</v>
          </cell>
          <cell r="U5">
            <v>43.88</v>
          </cell>
          <cell r="W5">
            <v>961</v>
          </cell>
          <cell r="Y5">
            <v>38.61</v>
          </cell>
          <cell r="AA5">
            <v>834</v>
          </cell>
          <cell r="AC5">
            <v>38.25</v>
          </cell>
          <cell r="AE5">
            <v>735</v>
          </cell>
          <cell r="AG5">
            <v>34.42</v>
          </cell>
          <cell r="AI5">
            <v>749</v>
          </cell>
          <cell r="AK5">
            <v>43.52</v>
          </cell>
          <cell r="AM5">
            <v>561</v>
          </cell>
          <cell r="AO5">
            <v>40.82</v>
          </cell>
          <cell r="AQ5">
            <v>1513</v>
          </cell>
          <cell r="AS5">
            <v>41.24</v>
          </cell>
          <cell r="AU5">
            <v>1064</v>
          </cell>
          <cell r="AW5">
            <v>44.08</v>
          </cell>
          <cell r="AY5">
            <v>1254</v>
          </cell>
          <cell r="BA5">
            <v>52.15</v>
          </cell>
          <cell r="BC5">
            <v>1115</v>
          </cell>
          <cell r="BE5">
            <v>50.04</v>
          </cell>
          <cell r="BG5">
            <v>947</v>
          </cell>
          <cell r="BI5">
            <v>63.25</v>
          </cell>
          <cell r="BK5">
            <v>1063</v>
          </cell>
          <cell r="BM5">
            <v>59.45</v>
          </cell>
        </row>
        <row r="6">
          <cell r="E6">
            <v>57.42</v>
          </cell>
          <cell r="I6">
            <v>58.3</v>
          </cell>
          <cell r="K6">
            <v>1957</v>
          </cell>
          <cell r="M6">
            <v>53.24</v>
          </cell>
          <cell r="O6">
            <v>1976</v>
          </cell>
          <cell r="Q6">
            <v>58.25</v>
          </cell>
          <cell r="S6">
            <v>1971</v>
          </cell>
          <cell r="U6">
            <v>54.44</v>
          </cell>
          <cell r="W6">
            <v>1641</v>
          </cell>
          <cell r="Y6">
            <v>52.83</v>
          </cell>
          <cell r="AA6">
            <v>1330</v>
          </cell>
          <cell r="AC6">
            <v>52.03</v>
          </cell>
          <cell r="AE6">
            <v>1255</v>
          </cell>
          <cell r="AG6">
            <v>50.28</v>
          </cell>
          <cell r="AI6">
            <v>1203</v>
          </cell>
          <cell r="AK6">
            <v>58.69</v>
          </cell>
          <cell r="AM6">
            <v>1105</v>
          </cell>
          <cell r="AO6">
            <v>61</v>
          </cell>
          <cell r="AQ6">
            <v>2415</v>
          </cell>
          <cell r="AS6">
            <v>51.76</v>
          </cell>
          <cell r="AU6">
            <v>1989</v>
          </cell>
          <cell r="AW6">
            <v>56.06</v>
          </cell>
          <cell r="AY6">
            <v>2045</v>
          </cell>
          <cell r="BA6">
            <v>61.61</v>
          </cell>
          <cell r="BC6">
            <v>1919</v>
          </cell>
          <cell r="BE6">
            <v>60.08</v>
          </cell>
          <cell r="BG6">
            <v>1632</v>
          </cell>
          <cell r="BI6">
            <v>72.61</v>
          </cell>
          <cell r="BK6">
            <v>1785</v>
          </cell>
          <cell r="BM6">
            <v>67.959999999999994</v>
          </cell>
        </row>
        <row r="7">
          <cell r="E7">
            <v>62.23</v>
          </cell>
          <cell r="I7">
            <v>58.54</v>
          </cell>
          <cell r="K7">
            <v>151</v>
          </cell>
          <cell r="M7">
            <v>60.26</v>
          </cell>
          <cell r="O7">
            <v>123</v>
          </cell>
          <cell r="Q7">
            <v>50.41</v>
          </cell>
          <cell r="S7">
            <v>138</v>
          </cell>
          <cell r="U7">
            <v>58.7</v>
          </cell>
          <cell r="W7">
            <v>143</v>
          </cell>
          <cell r="Y7">
            <v>53.15</v>
          </cell>
          <cell r="AA7">
            <v>102</v>
          </cell>
          <cell r="AC7">
            <v>37.25</v>
          </cell>
          <cell r="AE7">
            <v>119</v>
          </cell>
          <cell r="AG7">
            <v>36.97</v>
          </cell>
          <cell r="AI7">
            <v>104</v>
          </cell>
          <cell r="AK7">
            <v>69.23</v>
          </cell>
          <cell r="AM7">
            <v>104</v>
          </cell>
          <cell r="AO7">
            <v>66.349999999999994</v>
          </cell>
          <cell r="AQ7">
            <v>123</v>
          </cell>
          <cell r="AS7">
            <v>64.23</v>
          </cell>
          <cell r="AU7">
            <v>138</v>
          </cell>
          <cell r="AW7">
            <v>68.12</v>
          </cell>
          <cell r="AY7">
            <v>198</v>
          </cell>
          <cell r="BA7">
            <v>65.150000000000006</v>
          </cell>
          <cell r="BC7">
            <v>231</v>
          </cell>
          <cell r="BE7">
            <v>69.7</v>
          </cell>
          <cell r="BG7">
            <v>235</v>
          </cell>
          <cell r="BI7">
            <v>69.790000000000006</v>
          </cell>
          <cell r="BK7">
            <v>213</v>
          </cell>
          <cell r="BM7">
            <v>56.81</v>
          </cell>
        </row>
        <row r="8">
          <cell r="E8">
            <v>59.93</v>
          </cell>
          <cell r="I8">
            <v>60.39</v>
          </cell>
          <cell r="K8">
            <v>2456</v>
          </cell>
          <cell r="M8">
            <v>56.72</v>
          </cell>
          <cell r="O8">
            <v>2419</v>
          </cell>
          <cell r="Q8">
            <v>60.15</v>
          </cell>
          <cell r="S8">
            <v>2566</v>
          </cell>
          <cell r="U8">
            <v>56.7</v>
          </cell>
          <cell r="W8">
            <v>2134</v>
          </cell>
          <cell r="Y8">
            <v>56.47</v>
          </cell>
          <cell r="AA8">
            <v>1717</v>
          </cell>
          <cell r="AC8">
            <v>53.81</v>
          </cell>
          <cell r="AE8">
            <v>1614</v>
          </cell>
          <cell r="AG8">
            <v>52.48</v>
          </cell>
          <cell r="AI8">
            <v>1572</v>
          </cell>
          <cell r="AK8">
            <v>64.06</v>
          </cell>
          <cell r="AM8">
            <v>1405</v>
          </cell>
          <cell r="AO8">
            <v>64.13</v>
          </cell>
          <cell r="AQ8">
            <v>2828</v>
          </cell>
          <cell r="AS8">
            <v>54.42</v>
          </cell>
          <cell r="AU8">
            <v>2383</v>
          </cell>
          <cell r="AW8">
            <v>58.79</v>
          </cell>
          <cell r="AY8">
            <v>2558</v>
          </cell>
          <cell r="BA8">
            <v>62.31</v>
          </cell>
          <cell r="BC8">
            <v>2438</v>
          </cell>
          <cell r="BE8">
            <v>61.53</v>
          </cell>
          <cell r="BG8">
            <v>2161</v>
          </cell>
          <cell r="BI8">
            <v>73.67</v>
          </cell>
          <cell r="BK8">
            <v>2258</v>
          </cell>
          <cell r="BM8">
            <v>68.16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F23" sqref="F23"/>
    </sheetView>
  </sheetViews>
  <sheetFormatPr defaultRowHeight="15" x14ac:dyDescent="0.25"/>
  <cols>
    <col min="18" max="18" width="26.85546875" customWidth="1"/>
  </cols>
  <sheetData>
    <row r="1" spans="1:18" ht="18" x14ac:dyDescent="0.25">
      <c r="A1" s="1"/>
      <c r="B1" s="2"/>
      <c r="C1" s="3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x14ac:dyDescent="0.2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6.5" thickBot="1" x14ac:dyDescent="0.3">
      <c r="A3" s="7"/>
      <c r="B3" s="8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6.5" thickBot="1" x14ac:dyDescent="0.3">
      <c r="A4" s="10"/>
      <c r="B4" s="11" t="s">
        <v>1</v>
      </c>
      <c r="C4" s="12"/>
      <c r="D4" s="13"/>
      <c r="E4" s="14"/>
      <c r="F4" s="15" t="s">
        <v>2</v>
      </c>
      <c r="G4" s="13"/>
      <c r="H4" s="13"/>
      <c r="I4" s="16"/>
      <c r="J4" s="11" t="s">
        <v>3</v>
      </c>
      <c r="K4" s="13"/>
      <c r="L4" s="13"/>
      <c r="M4" s="16"/>
      <c r="N4" s="17" t="s">
        <v>4</v>
      </c>
      <c r="O4" s="18"/>
      <c r="P4" s="18"/>
      <c r="Q4" s="18"/>
      <c r="R4" s="19"/>
    </row>
    <row r="5" spans="1:18" ht="16.5" thickBot="1" x14ac:dyDescent="0.3">
      <c r="A5" s="20"/>
      <c r="B5" s="21" t="s">
        <v>5</v>
      </c>
      <c r="C5" s="22"/>
      <c r="D5" s="23" t="s">
        <v>6</v>
      </c>
      <c r="E5" s="24"/>
      <c r="F5" s="21" t="s">
        <v>5</v>
      </c>
      <c r="G5" s="23"/>
      <c r="H5" s="23" t="s">
        <v>6</v>
      </c>
      <c r="I5" s="24"/>
      <c r="J5" s="21" t="s">
        <v>5</v>
      </c>
      <c r="K5" s="23"/>
      <c r="L5" s="23" t="s">
        <v>6</v>
      </c>
      <c r="M5" s="25"/>
      <c r="N5" s="26" t="s">
        <v>5</v>
      </c>
      <c r="O5" s="26"/>
      <c r="P5" s="26" t="s">
        <v>6</v>
      </c>
      <c r="Q5" s="27"/>
      <c r="R5" s="28" t="s">
        <v>7</v>
      </c>
    </row>
    <row r="6" spans="1:18" ht="16.5" thickBot="1" x14ac:dyDescent="0.3">
      <c r="A6" s="29" t="s">
        <v>8</v>
      </c>
      <c r="B6" s="30">
        <v>2024</v>
      </c>
      <c r="C6" s="31">
        <v>2025</v>
      </c>
      <c r="D6" s="30">
        <v>2024</v>
      </c>
      <c r="E6" s="31">
        <v>2025</v>
      </c>
      <c r="F6" s="30">
        <v>2024</v>
      </c>
      <c r="G6" s="31">
        <v>2025</v>
      </c>
      <c r="H6" s="32">
        <v>2024</v>
      </c>
      <c r="I6" s="33">
        <v>2025</v>
      </c>
      <c r="J6" s="34">
        <v>2024</v>
      </c>
      <c r="K6" s="33">
        <v>2025</v>
      </c>
      <c r="L6" s="34">
        <v>2024</v>
      </c>
      <c r="M6" s="33">
        <v>2025</v>
      </c>
      <c r="N6" s="34">
        <v>2024</v>
      </c>
      <c r="O6" s="33">
        <v>2025</v>
      </c>
      <c r="P6" s="35">
        <v>2024</v>
      </c>
      <c r="Q6" s="33">
        <v>2025</v>
      </c>
      <c r="R6" s="36" t="s">
        <v>9</v>
      </c>
    </row>
    <row r="7" spans="1:18" ht="15.75" x14ac:dyDescent="0.25">
      <c r="A7" s="37" t="s">
        <v>10</v>
      </c>
      <c r="B7" s="38">
        <f>[1]dvojková!$K$8</f>
        <v>2456</v>
      </c>
      <c r="C7" s="39">
        <f>[1]dvojková!$O$8</f>
        <v>2419</v>
      </c>
      <c r="D7" s="40">
        <f>[1]dvojková!$M$8</f>
        <v>56.72</v>
      </c>
      <c r="E7" s="41">
        <f>[1]dvojková!$Q$8</f>
        <v>60.15</v>
      </c>
      <c r="F7" s="42">
        <f>[1]dvojková!$K$6</f>
        <v>1957</v>
      </c>
      <c r="G7" s="39">
        <f>[1]dvojková!$O$6</f>
        <v>1976</v>
      </c>
      <c r="H7" s="40">
        <f>[1]dvojková!$M$6</f>
        <v>53.24</v>
      </c>
      <c r="I7" s="41">
        <f>[1]dvojková!$Q$6</f>
        <v>58.25</v>
      </c>
      <c r="J7" s="42">
        <f>[1]dvojková!$K$5</f>
        <v>1176</v>
      </c>
      <c r="K7" s="39">
        <f>[1]dvojková!$O$5</f>
        <v>1131</v>
      </c>
      <c r="L7" s="40">
        <f>[1]dvojková!$M$5</f>
        <v>41.84</v>
      </c>
      <c r="M7" s="41">
        <f>[1]dvojková!$Q$5</f>
        <v>47.57</v>
      </c>
      <c r="N7" s="42">
        <f>[1]dvojková!$K$7</f>
        <v>151</v>
      </c>
      <c r="O7" s="39">
        <f>[1]dvojková!$O$7</f>
        <v>123</v>
      </c>
      <c r="P7" s="43">
        <f>[1]dvojková!$M$7</f>
        <v>60.26</v>
      </c>
      <c r="Q7" s="44">
        <f>[1]dvojková!$Q$7</f>
        <v>50.41</v>
      </c>
      <c r="R7" s="39">
        <v>23786441</v>
      </c>
    </row>
    <row r="8" spans="1:18" ht="15.75" x14ac:dyDescent="0.25">
      <c r="A8" s="45" t="s">
        <v>11</v>
      </c>
      <c r="B8" s="46">
        <f>[1]dvojková!$S$8</f>
        <v>2566</v>
      </c>
      <c r="C8" s="47">
        <f>[1]dvojková!$W$8</f>
        <v>2134</v>
      </c>
      <c r="D8" s="48">
        <f>[1]dvojková!$U$8</f>
        <v>56.7</v>
      </c>
      <c r="E8" s="49">
        <f>[1]dvojková!$Y$8</f>
        <v>56.47</v>
      </c>
      <c r="F8" s="50">
        <f>[1]dvojková!$S$6</f>
        <v>1971</v>
      </c>
      <c r="G8" s="47">
        <f>[1]dvojková!$W$6</f>
        <v>1641</v>
      </c>
      <c r="H8" s="48">
        <f>[1]dvojková!$U$6</f>
        <v>54.44</v>
      </c>
      <c r="I8" s="49">
        <f>[1]dvojková!$Y$6</f>
        <v>52.83</v>
      </c>
      <c r="J8" s="50">
        <f>[1]dvojková!$S$5</f>
        <v>1251</v>
      </c>
      <c r="K8" s="47">
        <f>[1]dvojková!$W$5</f>
        <v>961</v>
      </c>
      <c r="L8" s="48">
        <f>[1]dvojková!$U$5</f>
        <v>43.88</v>
      </c>
      <c r="M8" s="49">
        <f>[1]dvojková!$Y$5</f>
        <v>38.61</v>
      </c>
      <c r="N8" s="50">
        <f>[1]dvojková!$S$7</f>
        <v>138</v>
      </c>
      <c r="O8" s="47">
        <f>[1]dvojková!$W$7</f>
        <v>143</v>
      </c>
      <c r="P8" s="51">
        <f>[1]dvojková!$U$7</f>
        <v>58.7</v>
      </c>
      <c r="Q8" s="52">
        <f>[1]dvojková!$Y$7</f>
        <v>53.15</v>
      </c>
      <c r="R8" s="47">
        <v>274408177</v>
      </c>
    </row>
    <row r="9" spans="1:18" ht="15.75" x14ac:dyDescent="0.25">
      <c r="A9" s="45" t="s">
        <v>12</v>
      </c>
      <c r="B9" s="46">
        <f>[1]dvojková!$AA$8</f>
        <v>1717</v>
      </c>
      <c r="C9" s="47">
        <f>[1]dvojková!$AE$8</f>
        <v>1614</v>
      </c>
      <c r="D9" s="48">
        <f>[1]dvojková!$AC$8</f>
        <v>53.81</v>
      </c>
      <c r="E9" s="49">
        <f>[1]dvojková!$AG$8</f>
        <v>52.48</v>
      </c>
      <c r="F9" s="50">
        <f>[1]dvojková!$AA$6</f>
        <v>1330</v>
      </c>
      <c r="G9" s="47">
        <f>[1]dvojková!$AE$6</f>
        <v>1255</v>
      </c>
      <c r="H9" s="48">
        <f>[1]dvojková!$AC$6</f>
        <v>52.03</v>
      </c>
      <c r="I9" s="49">
        <f>[1]dvojková!$AG$6</f>
        <v>50.28</v>
      </c>
      <c r="J9" s="50">
        <f>[1]dvojková!$AA$5</f>
        <v>834</v>
      </c>
      <c r="K9" s="47">
        <f>[1]dvojková!$AE$5</f>
        <v>735</v>
      </c>
      <c r="L9" s="48">
        <f>[1]dvojková!$AC$5</f>
        <v>38.25</v>
      </c>
      <c r="M9" s="49">
        <f>[1]dvojková!$AG$5</f>
        <v>34.42</v>
      </c>
      <c r="N9" s="50">
        <f>[1]dvojková!$AA$7</f>
        <v>102</v>
      </c>
      <c r="O9" s="47">
        <f>[1]dvojková!$AE$7</f>
        <v>119</v>
      </c>
      <c r="P9" s="51">
        <f>[1]dvojková!$AC$7</f>
        <v>37.25</v>
      </c>
      <c r="Q9" s="53">
        <f>[1]dvojková!$AG$7</f>
        <v>36.97</v>
      </c>
      <c r="R9" s="47">
        <v>116297263</v>
      </c>
    </row>
    <row r="10" spans="1:18" ht="15.75" x14ac:dyDescent="0.25">
      <c r="A10" s="45" t="s">
        <v>13</v>
      </c>
      <c r="B10" s="46">
        <f>[1]dvojková!$AI$8</f>
        <v>1572</v>
      </c>
      <c r="C10" s="47">
        <f>[1]dvojková!$AM$8</f>
        <v>1405</v>
      </c>
      <c r="D10" s="48">
        <f>[1]dvojková!$AK$8</f>
        <v>64.06</v>
      </c>
      <c r="E10" s="49">
        <f>[1]dvojková!$AO$8</f>
        <v>64.13</v>
      </c>
      <c r="F10" s="50">
        <f>[1]dvojková!$AI$6</f>
        <v>1203</v>
      </c>
      <c r="G10" s="47">
        <f>[1]dvojková!$AM$6</f>
        <v>1105</v>
      </c>
      <c r="H10" s="48">
        <f>[1]dvojková!$AK$6</f>
        <v>58.69</v>
      </c>
      <c r="I10" s="49">
        <f>[1]dvojková!$AO$6</f>
        <v>61</v>
      </c>
      <c r="J10" s="50">
        <f>[1]dvojková!$AI$5</f>
        <v>749</v>
      </c>
      <c r="K10" s="47">
        <f>[1]dvojková!$AM$5</f>
        <v>561</v>
      </c>
      <c r="L10" s="48">
        <f>[1]dvojková!$AK$5</f>
        <v>43.52</v>
      </c>
      <c r="M10" s="49">
        <f>[1]dvojková!$AO$5</f>
        <v>40.82</v>
      </c>
      <c r="N10" s="50">
        <f>[1]dvojková!$AI$7</f>
        <v>104</v>
      </c>
      <c r="O10" s="47">
        <f>[1]dvojková!$AM$7</f>
        <v>104</v>
      </c>
      <c r="P10" s="51">
        <f>[1]dvojková!$AK$7</f>
        <v>69.23</v>
      </c>
      <c r="Q10" s="53">
        <f>[1]dvojková!$AO$7</f>
        <v>66.349999999999994</v>
      </c>
      <c r="R10" s="47">
        <v>32876313</v>
      </c>
    </row>
    <row r="11" spans="1:18" ht="15.75" x14ac:dyDescent="0.25">
      <c r="A11" s="45" t="s">
        <v>14</v>
      </c>
      <c r="B11" s="46">
        <f>[1]dvojková!$AQ$8</f>
        <v>2828</v>
      </c>
      <c r="C11" s="47">
        <f>[1]dvojková!$AU$8</f>
        <v>2383</v>
      </c>
      <c r="D11" s="48">
        <f>[1]dvojková!$AS$8</f>
        <v>54.42</v>
      </c>
      <c r="E11" s="49">
        <f>[1]dvojková!$AW$8</f>
        <v>58.79</v>
      </c>
      <c r="F11" s="50">
        <f>[1]dvojková!$AQ$6</f>
        <v>2415</v>
      </c>
      <c r="G11" s="47">
        <f>[1]dvojková!$AU$6</f>
        <v>1989</v>
      </c>
      <c r="H11" s="48">
        <f>[1]dvojková!$AS$6</f>
        <v>51.76</v>
      </c>
      <c r="I11" s="49">
        <f>[1]dvojková!$AW$6</f>
        <v>56.06</v>
      </c>
      <c r="J11" s="50">
        <f>[1]dvojková!$AQ$5</f>
        <v>1513</v>
      </c>
      <c r="K11" s="47">
        <f>[1]dvojková!$AU$5</f>
        <v>1064</v>
      </c>
      <c r="L11" s="48">
        <f>[1]dvojková!$AS$5</f>
        <v>41.24</v>
      </c>
      <c r="M11" s="49">
        <f>[1]dvojková!$AW$5</f>
        <v>44.08</v>
      </c>
      <c r="N11" s="50">
        <f>[1]dvojková!$AQ$7</f>
        <v>123</v>
      </c>
      <c r="O11" s="47">
        <f>[1]dvojková!$AU$7</f>
        <v>138</v>
      </c>
      <c r="P11" s="51">
        <f>[1]dvojková!$AS$7</f>
        <v>64.23</v>
      </c>
      <c r="Q11" s="53">
        <f>[1]dvojková!$AW$7</f>
        <v>68.12</v>
      </c>
      <c r="R11" s="47">
        <v>74250728</v>
      </c>
    </row>
    <row r="12" spans="1:18" ht="15.75" x14ac:dyDescent="0.25">
      <c r="A12" s="45" t="s">
        <v>15</v>
      </c>
      <c r="B12" s="46">
        <f>[1]dvojková!$AY$8</f>
        <v>2558</v>
      </c>
      <c r="C12" s="47">
        <f>[1]dvojková!$BC$8</f>
        <v>2438</v>
      </c>
      <c r="D12" s="48">
        <f>[1]dvojková!$BA$8</f>
        <v>62.31</v>
      </c>
      <c r="E12" s="49">
        <f>[1]dvojková!$BE$8</f>
        <v>61.53</v>
      </c>
      <c r="F12" s="50">
        <f>[1]dvojková!$AY$6</f>
        <v>2045</v>
      </c>
      <c r="G12" s="47">
        <f>[1]dvojková!$BC$6</f>
        <v>1919</v>
      </c>
      <c r="H12" s="48">
        <f>[1]dvojková!$BA$6</f>
        <v>61.61</v>
      </c>
      <c r="I12" s="49">
        <f>[1]dvojková!$BE$6</f>
        <v>60.08</v>
      </c>
      <c r="J12" s="50">
        <f>[1]dvojková!$AY$5</f>
        <v>1254</v>
      </c>
      <c r="K12" s="47">
        <f>[1]dvojková!$BC$5</f>
        <v>1115</v>
      </c>
      <c r="L12" s="48">
        <f>[1]dvojková!$BA$5</f>
        <v>52.15</v>
      </c>
      <c r="M12" s="49">
        <f>[1]dvojková!$BE$5</f>
        <v>50.04</v>
      </c>
      <c r="N12" s="50">
        <f>[1]dvojková!$AY$7</f>
        <v>198</v>
      </c>
      <c r="O12" s="47">
        <f>[1]dvojková!$BC$7</f>
        <v>231</v>
      </c>
      <c r="P12" s="51">
        <f>[1]dvojková!$BA$7</f>
        <v>65.150000000000006</v>
      </c>
      <c r="Q12" s="53">
        <f>[1]dvojková!$BE$7</f>
        <v>69.7</v>
      </c>
      <c r="R12" s="47">
        <v>57515918</v>
      </c>
    </row>
    <row r="13" spans="1:18" ht="16.5" thickBot="1" x14ac:dyDescent="0.3">
      <c r="A13" s="54" t="s">
        <v>16</v>
      </c>
      <c r="B13" s="55">
        <f>[1]dvojková!$BG$8</f>
        <v>2161</v>
      </c>
      <c r="C13" s="56">
        <f>[1]dvojková!$BK$8</f>
        <v>2258</v>
      </c>
      <c r="D13" s="57">
        <f>[1]dvojková!$BI$8</f>
        <v>73.67</v>
      </c>
      <c r="E13" s="58">
        <f>[1]dvojková!$BM$8</f>
        <v>68.16</v>
      </c>
      <c r="F13" s="59">
        <f>[1]dvojková!$BG$6</f>
        <v>1632</v>
      </c>
      <c r="G13" s="60">
        <f>[1]dvojková!$BK$6</f>
        <v>1785</v>
      </c>
      <c r="H13" s="61">
        <f>[1]dvojková!$BI$6</f>
        <v>72.61</v>
      </c>
      <c r="I13" s="62">
        <f>[1]dvojková!$BM$6</f>
        <v>67.959999999999994</v>
      </c>
      <c r="J13" s="63">
        <f>[1]dvojková!$BG$5</f>
        <v>947</v>
      </c>
      <c r="K13" s="56">
        <f>[1]dvojková!$BK$5</f>
        <v>1063</v>
      </c>
      <c r="L13" s="57">
        <f>[1]dvojková!$BI$5</f>
        <v>63.25</v>
      </c>
      <c r="M13" s="58">
        <f>[1]dvojková!$BM$5</f>
        <v>59.45</v>
      </c>
      <c r="N13" s="63">
        <f>[1]dvojková!$BG$7</f>
        <v>235</v>
      </c>
      <c r="O13" s="56">
        <f>[1]dvojková!$BK$7</f>
        <v>213</v>
      </c>
      <c r="P13" s="64">
        <f>[1]dvojková!$BI$7</f>
        <v>69.790000000000006</v>
      </c>
      <c r="Q13" s="56">
        <f>[1]dvojková!$BM$7</f>
        <v>56.81</v>
      </c>
      <c r="R13" s="47">
        <v>72853786</v>
      </c>
    </row>
    <row r="14" spans="1:18" ht="16.5" thickBot="1" x14ac:dyDescent="0.3">
      <c r="A14" s="65" t="s">
        <v>17</v>
      </c>
      <c r="B14" s="66">
        <f>SUM(B7:B13)</f>
        <v>15858</v>
      </c>
      <c r="C14" s="67">
        <f>SUM(C7:C13)</f>
        <v>14651</v>
      </c>
      <c r="D14" s="68">
        <f>[1]dvojková!$E$8</f>
        <v>59.93</v>
      </c>
      <c r="E14" s="69">
        <f>[1]dvojková!$I$8</f>
        <v>60.39</v>
      </c>
      <c r="F14" s="70">
        <f>SUM(F7:F13)</f>
        <v>12553</v>
      </c>
      <c r="G14" s="67">
        <f>SUM(G7:G13)</f>
        <v>11670</v>
      </c>
      <c r="H14" s="71">
        <f>[1]dvojková!$E$6</f>
        <v>57.42</v>
      </c>
      <c r="I14" s="72">
        <f>[1]dvojková!$I$6</f>
        <v>58.3</v>
      </c>
      <c r="J14" s="70">
        <f>SUM(J7:J13)</f>
        <v>7724</v>
      </c>
      <c r="K14" s="67">
        <f>SUM(K7:K13)</f>
        <v>6630</v>
      </c>
      <c r="L14" s="71">
        <f>[1]dvojková!$E$5</f>
        <v>46.13</v>
      </c>
      <c r="M14" s="72">
        <f>[1]dvojková!$I$5</f>
        <v>46</v>
      </c>
      <c r="N14" s="70">
        <f>SUM(N7:N13)</f>
        <v>1051</v>
      </c>
      <c r="O14" s="67">
        <f>SUM(O7:O13)</f>
        <v>1071</v>
      </c>
      <c r="P14" s="73">
        <f>[1]dvojková!$E$7</f>
        <v>62.23</v>
      </c>
      <c r="Q14" s="74">
        <f>[1]dvojková!$I$7</f>
        <v>58.54</v>
      </c>
      <c r="R14" s="67">
        <f>SUM(R7:R13)</f>
        <v>651988626</v>
      </c>
    </row>
    <row r="15" spans="1:18" ht="16.5" thickBot="1" x14ac:dyDescent="0.3">
      <c r="A15" s="75"/>
      <c r="B15" s="76"/>
      <c r="C15" s="31">
        <f>SUM(C14-B14)</f>
        <v>-1207</v>
      </c>
      <c r="D15" s="76"/>
      <c r="E15" s="77">
        <f>SUM(E14-D14)</f>
        <v>0.46000000000000085</v>
      </c>
      <c r="F15" s="76"/>
      <c r="G15" s="78">
        <f>SUM(G14-F14)</f>
        <v>-883</v>
      </c>
      <c r="H15" s="76"/>
      <c r="I15" s="77">
        <f>SUM(I14-H14)</f>
        <v>0.87999999999999545</v>
      </c>
      <c r="J15" s="76"/>
      <c r="K15" s="31">
        <f>SUM(K14-J14)</f>
        <v>-1094</v>
      </c>
      <c r="L15" s="76"/>
      <c r="M15" s="77">
        <f>SUM(M14-L14)</f>
        <v>-0.13000000000000256</v>
      </c>
      <c r="N15" s="76"/>
      <c r="O15" s="65">
        <f>SUM(O14-N14)</f>
        <v>20</v>
      </c>
      <c r="P15" s="75"/>
      <c r="Q15" s="79">
        <f>SUM(Q14-P14)</f>
        <v>-3.6899999999999977</v>
      </c>
      <c r="R15" s="80">
        <v>-11289630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HAVLOVÁ Libuše</dc:creator>
  <cp:lastModifiedBy>HAVLOVÁ Libuše</cp:lastModifiedBy>
  <dcterms:created xsi:type="dcterms:W3CDTF">2026-01-09T06:30:44Z</dcterms:created>
  <dcterms:modified xsi:type="dcterms:W3CDTF">2026-01-09T06:39:08Z</dcterms:modified>
</cp:coreProperties>
</file>